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27" activeTab="0"/>
  </bookViews>
  <sheets>
    <sheet name="Помощь" sheetId="1" r:id="rId1"/>
    <sheet name="расчет ануитетного платежа" sheetId="2" r:id="rId2"/>
    <sheet name="график выплат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<sst xmlns="http://schemas.openxmlformats.org/spreadsheetml/2006/main" count="40" uniqueCount="31">
  <si>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Красным выделены изменяемые поля - вносите туда свои данные и смотрите рассчет выплат</t>
  </si>
  <si>
    <t>Выплаты фикс. погашением - это когда фиксирована сумма, вносимая в счет погашения кредита (методика сбербанка)</t>
  </si>
  <si>
    <t xml:space="preserve">Выплаты равными суммами - это когда вы сами фиксируете ежемесячный платеж, сумма вносимая в счет погашения плавает. </t>
  </si>
  <si>
    <t>Стоимость кредита - это сколько Вы выплатите процентов сверх погашения кредита</t>
  </si>
  <si>
    <t>В колонку досроч. можно внести определенную сумму досрочного погашения и посмотреть как изменится срок выплаты кредита и его стоимость</t>
  </si>
  <si>
    <t>см. лист Помощь</t>
  </si>
  <si>
    <t>Сумма кредита</t>
  </si>
  <si>
    <t>Ставка, % год</t>
  </si>
  <si>
    <t>Срок</t>
  </si>
  <si>
    <t>лет</t>
  </si>
  <si>
    <t>мес</t>
  </si>
  <si>
    <t>Выплаты фикс. погашением</t>
  </si>
  <si>
    <t>Выплаты равными суммами</t>
  </si>
  <si>
    <t>Платеж</t>
  </si>
  <si>
    <t>Стоимость кредита</t>
  </si>
  <si>
    <t>год</t>
  </si>
  <si>
    <t>досроч</t>
  </si>
  <si>
    <t>погаш</t>
  </si>
  <si>
    <t>%</t>
  </si>
  <si>
    <t>платеж</t>
  </si>
  <si>
    <t>остат.кр.</t>
  </si>
  <si>
    <t>Кол-во лет</t>
  </si>
  <si>
    <t>Ежемесячные выплаты</t>
  </si>
  <si>
    <t>Общая выплата</t>
  </si>
  <si>
    <t>Аннуитетный платеж = (СК X ПС/12)/(1-1/(1+ПС/12)в степени М)</t>
  </si>
  <si>
    <t>Где СК– сумма кредита
ПС - ежемесячная процентная ставка
M – количество платежных периодов (месяцев).</t>
  </si>
  <si>
    <t xml:space="preserve">Вводятся сумма кредита, кол-во лет, и проценты. Далее нужно перейти в закладку "График платежей". </t>
  </si>
  <si>
    <t>Сколько прийдется выплатить на проценты</t>
  </si>
  <si>
    <t>Так считают в Сбербанке</t>
  </si>
  <si>
    <t>Аннуитетные платежи</t>
  </si>
  <si>
    <t>Помните что первое погашение кредита должно быть не меньше рассчетной по первой методике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</si>
</sst>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10"/>
      <color indexed="23"/>
      <name val="Arial Cyr"/>
      <family val="2"/>
    </font>
    <font>
      <sz val="8"/>
      <color indexed="16"/>
      <name val="Arial Cyr"/>
      <family val="2"/>
    </font>
    <font>
      <sz val="9"/>
      <color indexed="16"/>
      <name val="Arial Cyr"/>
      <family val="2"/>
    </font>
    <font>
      <i/>
      <sz val="10"/>
      <color indexed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48"/>
      <name val="Arial Cyr"/>
      <family val="0"/>
    </font>
    <font>
      <sz val="10"/>
      <color indexed="4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1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0" fillId="0" borderId="1" xfId="0" applyNumberFormat="1" applyBorder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2" fontId="3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2" fontId="5" fillId="2" borderId="0" xfId="0" applyNumberFormat="1" applyFont="1" applyFill="1" applyAlignment="1" applyProtection="1">
      <alignment/>
      <protection/>
    </xf>
    <xf numFmtId="2" fontId="0" fillId="2" borderId="1" xfId="0" applyNumberFormat="1" applyFill="1" applyBorder="1" applyAlignment="1" applyProtection="1">
      <alignment/>
      <protection/>
    </xf>
    <xf numFmtId="1" fontId="5" fillId="2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2" fontId="0" fillId="0" borderId="1" xfId="0" applyNumberFormat="1" applyFill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2" fontId="9" fillId="0" borderId="0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2" fontId="1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F20" sqref="F20"/>
    </sheetView>
  </sheetViews>
  <sheetFormatPr defaultColWidth="9.00390625" defaultRowHeight="12.75"/>
  <sheetData>
    <row r="1" ht="12.75">
      <c r="A1" t="s">
        <v>0</v>
      </c>
    </row>
    <row r="2" ht="6.75" customHeight="1"/>
    <row r="3" ht="12.75">
      <c r="A3" t="s">
        <v>1</v>
      </c>
    </row>
    <row r="4" ht="6.75" customHeight="1"/>
    <row r="5" ht="12.75">
      <c r="A5" t="s">
        <v>2</v>
      </c>
    </row>
    <row r="6" ht="12.75">
      <c r="B6" t="s">
        <v>30</v>
      </c>
    </row>
    <row r="7" ht="6.75" customHeight="1"/>
    <row r="8" ht="12.75">
      <c r="A8" s="11" t="s">
        <v>3</v>
      </c>
    </row>
    <row r="9" ht="6.75" customHeight="1"/>
    <row r="10" ht="12.75">
      <c r="A10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F11"/>
  <sheetViews>
    <sheetView workbookViewId="0" topLeftCell="A1">
      <selection activeCell="D7" sqref="D7"/>
    </sheetView>
  </sheetViews>
  <sheetFormatPr defaultColWidth="9.00390625" defaultRowHeight="12.75"/>
  <cols>
    <col min="3" max="3" width="36.125" style="0" customWidth="1"/>
    <col min="4" max="4" width="25.25390625" style="0" customWidth="1"/>
    <col min="5" max="5" width="19.375" style="0" customWidth="1"/>
  </cols>
  <sheetData>
    <row r="1" spans="3:5" ht="12.75">
      <c r="C1" s="55" t="s">
        <v>6</v>
      </c>
      <c r="D1" s="1">
        <v>100000</v>
      </c>
      <c r="E1" s="1"/>
    </row>
    <row r="2" spans="3:5" ht="12.75">
      <c r="C2" s="55" t="s">
        <v>18</v>
      </c>
      <c r="D2" s="1">
        <v>11.5</v>
      </c>
      <c r="E2" s="1"/>
    </row>
    <row r="3" spans="3:6" ht="12.75">
      <c r="C3" s="55" t="s">
        <v>21</v>
      </c>
      <c r="D3" s="1">
        <v>20</v>
      </c>
      <c r="E3" s="1">
        <f>D3*12</f>
        <v>240</v>
      </c>
      <c r="F3" t="s">
        <v>10</v>
      </c>
    </row>
    <row r="4" spans="3:4" ht="12.75">
      <c r="C4" s="55" t="s">
        <v>22</v>
      </c>
      <c r="D4" s="1">
        <f>(D1*D2/100/12)/(1-1/(1+D2/100/12)^E3)</f>
        <v>1066.4296315128593</v>
      </c>
    </row>
    <row r="5" spans="3:4" ht="16.5" customHeight="1">
      <c r="C5" s="55" t="s">
        <v>23</v>
      </c>
      <c r="D5">
        <f>D4*E3</f>
        <v>255943.11156308622</v>
      </c>
    </row>
    <row r="6" ht="12.75">
      <c r="C6" t="s">
        <v>24</v>
      </c>
    </row>
    <row r="7" ht="56.25" customHeight="1">
      <c r="C7" s="56" t="s">
        <v>25</v>
      </c>
    </row>
    <row r="11" spans="3:4" ht="12.75">
      <c r="C11" s="57" t="s">
        <v>26</v>
      </c>
      <c r="D11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0"/>
  <sheetViews>
    <sheetView workbookViewId="0" topLeftCell="A1">
      <pane xSplit="1" topLeftCell="B1" activePane="topRight" state="frozen"/>
      <selection pane="topLeft" activeCell="A1" sqref="A1"/>
      <selection pane="topRight" activeCell="F47" sqref="F47"/>
    </sheetView>
  </sheetViews>
  <sheetFormatPr defaultColWidth="9.00390625" defaultRowHeight="12.75"/>
  <cols>
    <col min="1" max="1" width="3.75390625" style="8" customWidth="1"/>
    <col min="2" max="2" width="4.25390625" style="8" customWidth="1"/>
    <col min="3" max="3" width="7.125" style="39" customWidth="1"/>
    <col min="4" max="4" width="8.375" style="1" customWidth="1"/>
    <col min="5" max="5" width="9.75390625" style="1" customWidth="1"/>
    <col min="6" max="6" width="15.125" style="1" customWidth="1"/>
    <col min="7" max="7" width="17.125" style="1" customWidth="1"/>
    <col min="8" max="8" width="3.00390625" style="12" hidden="1" customWidth="1"/>
    <col min="9" max="9" width="6.625" style="13" hidden="1" customWidth="1"/>
    <col min="10" max="10" width="18.00390625" style="4" customWidth="1"/>
    <col min="11" max="11" width="24.75390625" style="1" customWidth="1"/>
    <col min="12" max="12" width="10.75390625" style="1" customWidth="1"/>
    <col min="13" max="13" width="13.625" style="1" customWidth="1"/>
    <col min="14" max="14" width="4.625" style="7" hidden="1" customWidth="1"/>
    <col min="15" max="15" width="6.375" style="1" hidden="1" customWidth="1"/>
    <col min="16" max="16" width="3.75390625" style="0" hidden="1" customWidth="1"/>
    <col min="17" max="18" width="0" style="0" hidden="1" customWidth="1"/>
  </cols>
  <sheetData>
    <row r="1" spans="2:20" ht="12.75">
      <c r="B1" s="49" t="s">
        <v>5</v>
      </c>
      <c r="J1" s="44" t="s">
        <v>6</v>
      </c>
      <c r="K1" s="42">
        <f>'расчет ануитетного платежа'!D1</f>
        <v>100000</v>
      </c>
      <c r="L1" s="43" t="s">
        <v>7</v>
      </c>
      <c r="M1" s="42">
        <f>'расчет ануитетного платежа'!D2</f>
        <v>11.5</v>
      </c>
      <c r="N1" s="45"/>
      <c r="O1" s="46"/>
      <c r="P1" s="47"/>
      <c r="T1" s="58" t="s">
        <v>29</v>
      </c>
    </row>
    <row r="2" spans="10:12" ht="12" customHeight="1">
      <c r="J2" s="45" t="s">
        <v>8</v>
      </c>
      <c r="K2" s="46" t="s">
        <v>9</v>
      </c>
      <c r="L2" s="47" t="s">
        <v>10</v>
      </c>
    </row>
    <row r="3" spans="3:16" ht="12" customHeight="1">
      <c r="C3" s="59" t="s">
        <v>28</v>
      </c>
      <c r="D3" s="60"/>
      <c r="E3" s="60"/>
      <c r="K3" s="42">
        <f>'расчет ануитетного платежа'!D3</f>
        <v>20</v>
      </c>
      <c r="L3" s="12">
        <f>K3*12</f>
        <v>240</v>
      </c>
      <c r="O3" s="42"/>
      <c r="P3" s="12"/>
    </row>
    <row r="4" spans="11:16" ht="6" customHeight="1">
      <c r="K4" s="42"/>
      <c r="L4" s="12"/>
      <c r="O4" s="42"/>
      <c r="P4" s="12"/>
    </row>
    <row r="5" spans="4:10" ht="12.75">
      <c r="D5" s="53" t="s">
        <v>11</v>
      </c>
      <c r="G5" s="1">
        <f>K1/L3</f>
        <v>416.6666666666667</v>
      </c>
      <c r="J5" s="54" t="s">
        <v>12</v>
      </c>
    </row>
    <row r="6" spans="10:11" ht="12.75">
      <c r="J6" s="52" t="s">
        <v>13</v>
      </c>
      <c r="K6" s="42">
        <f>'расчет ануитетного платежа'!D4</f>
        <v>1066.4296315128593</v>
      </c>
    </row>
    <row r="7" spans="4:20" ht="12.75">
      <c r="D7" s="50" t="s">
        <v>14</v>
      </c>
      <c r="F7" s="6">
        <f>SUM(I11:I190)</f>
        <v>108171.87499999958</v>
      </c>
      <c r="J7" s="51" t="s">
        <v>14</v>
      </c>
      <c r="L7" s="6">
        <f>SUM(O11:O190)</f>
        <v>140447.7019735921</v>
      </c>
      <c r="M7" s="48" t="str">
        <f>CONCATENATE(Q10," лет и ",R10," мес")</f>
        <v>20 лет и 0 мес</v>
      </c>
      <c r="T7" s="58" t="s">
        <v>27</v>
      </c>
    </row>
    <row r="8" ht="8.25" customHeight="1">
      <c r="L8" s="3"/>
    </row>
    <row r="9" spans="1:16" ht="12.75">
      <c r="A9" s="8" t="s">
        <v>15</v>
      </c>
      <c r="B9" s="8" t="s">
        <v>10</v>
      </c>
      <c r="C9" s="39" t="s">
        <v>16</v>
      </c>
      <c r="D9" s="16" t="s">
        <v>17</v>
      </c>
      <c r="E9" s="16" t="s">
        <v>18</v>
      </c>
      <c r="F9" s="17" t="s">
        <v>19</v>
      </c>
      <c r="G9" s="16" t="s">
        <v>20</v>
      </c>
      <c r="H9" s="18"/>
      <c r="I9" s="19"/>
      <c r="J9" s="20" t="s">
        <v>17</v>
      </c>
      <c r="K9" s="16" t="s">
        <v>18</v>
      </c>
      <c r="L9" s="17" t="s">
        <v>19</v>
      </c>
      <c r="M9" s="16" t="s">
        <v>20</v>
      </c>
      <c r="N9" s="21"/>
      <c r="O9" s="22"/>
      <c r="P9" s="23"/>
    </row>
    <row r="10" spans="4:18" ht="12.75">
      <c r="D10" s="22"/>
      <c r="E10" s="22"/>
      <c r="F10" s="24"/>
      <c r="G10" s="22">
        <f>K1</f>
        <v>100000</v>
      </c>
      <c r="H10" s="18">
        <f>M1</f>
        <v>11.5</v>
      </c>
      <c r="I10" s="19"/>
      <c r="J10" s="25"/>
      <c r="K10" s="22"/>
      <c r="L10" s="24"/>
      <c r="M10" s="22">
        <f>K1</f>
        <v>100000</v>
      </c>
      <c r="N10" s="26">
        <f>M1</f>
        <v>11.5</v>
      </c>
      <c r="O10" s="19"/>
      <c r="P10" s="18">
        <f>SUM(P11:P456)</f>
        <v>240</v>
      </c>
      <c r="Q10" s="12">
        <f>ROUNDDOWN(P10/12,0)</f>
        <v>20</v>
      </c>
      <c r="R10" s="12">
        <f>P10-Q10*12</f>
        <v>0</v>
      </c>
    </row>
    <row r="11" spans="1:18" s="2" customFormat="1" ht="12.75">
      <c r="A11" s="9">
        <v>1</v>
      </c>
      <c r="B11" s="9">
        <v>1</v>
      </c>
      <c r="C11" s="40"/>
      <c r="D11" s="27">
        <f>G5</f>
        <v>416.6666666666667</v>
      </c>
      <c r="E11" s="27">
        <f>G10*H10/100/12</f>
        <v>958.3333333333334</v>
      </c>
      <c r="F11" s="28">
        <f>D11+E11</f>
        <v>1375</v>
      </c>
      <c r="G11" s="27">
        <f>G10-D11-C11</f>
        <v>99583.33333333333</v>
      </c>
      <c r="H11" s="29">
        <f>H10</f>
        <v>11.5</v>
      </c>
      <c r="I11" s="30">
        <f>IF(E11&gt;0,E11,0)</f>
        <v>958.3333333333334</v>
      </c>
      <c r="J11" s="31">
        <f>L11-K11</f>
        <v>108.09629817952589</v>
      </c>
      <c r="K11" s="27">
        <f>M10*N10/100/12</f>
        <v>958.3333333333334</v>
      </c>
      <c r="L11" s="28">
        <f>K6</f>
        <v>1066.4296315128593</v>
      </c>
      <c r="M11" s="27">
        <f>M10-J11-C11</f>
        <v>99891.90370182047</v>
      </c>
      <c r="N11" s="32">
        <f>N10</f>
        <v>11.5</v>
      </c>
      <c r="O11" s="30">
        <f>IF(K11&gt;0,K11,0)</f>
        <v>958.3333333333334</v>
      </c>
      <c r="P11" s="29">
        <f>IF(K11&gt;0,1,0)</f>
        <v>1</v>
      </c>
      <c r="Q11" s="14"/>
      <c r="R11" s="14"/>
    </row>
    <row r="12" spans="1:18" s="2" customFormat="1" ht="12.75">
      <c r="A12" s="9"/>
      <c r="B12" s="9">
        <v>2</v>
      </c>
      <c r="C12" s="40"/>
      <c r="D12" s="27">
        <f>D11</f>
        <v>416.6666666666667</v>
      </c>
      <c r="E12" s="27">
        <f>G11*H11/100/12</f>
        <v>954.3402777777777</v>
      </c>
      <c r="F12" s="28">
        <f>D12+E12</f>
        <v>1371.0069444444443</v>
      </c>
      <c r="G12" s="27">
        <f aca="true" t="shared" si="0" ref="G12:G75">G11-D12-C12</f>
        <v>99166.66666666666</v>
      </c>
      <c r="H12" s="29">
        <f aca="true" t="shared" si="1" ref="H12:H50">H11</f>
        <v>11.5</v>
      </c>
      <c r="I12" s="30">
        <f aca="true" t="shared" si="2" ref="I12:I75">IF(E12&gt;0,E12,0)</f>
        <v>954.3402777777777</v>
      </c>
      <c r="J12" s="31">
        <f aca="true" t="shared" si="3" ref="J12:J75">L12-K12</f>
        <v>109.13222103707972</v>
      </c>
      <c r="K12" s="27">
        <f aca="true" t="shared" si="4" ref="K12:K75">M11*N11/100/12</f>
        <v>957.2974104757795</v>
      </c>
      <c r="L12" s="28">
        <f>L11</f>
        <v>1066.4296315128593</v>
      </c>
      <c r="M12" s="27">
        <f aca="true" t="shared" si="5" ref="M12:M75">M11-J12-C12</f>
        <v>99782.77148078338</v>
      </c>
      <c r="N12" s="32">
        <f aca="true" t="shared" si="6" ref="N12:N75">N11</f>
        <v>11.5</v>
      </c>
      <c r="O12" s="30">
        <f aca="true" t="shared" si="7" ref="O12:O75">IF(K12&gt;0,K12,0)</f>
        <v>957.2974104757795</v>
      </c>
      <c r="P12" s="29">
        <f aca="true" t="shared" si="8" ref="P12:P75">IF(K12&gt;0,1,0)</f>
        <v>1</v>
      </c>
      <c r="Q12" s="14"/>
      <c r="R12" s="14"/>
    </row>
    <row r="13" spans="1:18" s="2" customFormat="1" ht="12.75">
      <c r="A13" s="9"/>
      <c r="B13" s="9">
        <v>3</v>
      </c>
      <c r="C13" s="40"/>
      <c r="D13" s="27">
        <f aca="true" t="shared" si="9" ref="D13:D50">D12</f>
        <v>416.6666666666667</v>
      </c>
      <c r="E13" s="27">
        <f aca="true" t="shared" si="10" ref="E13:E50">G12*H12/100/12</f>
        <v>950.3472222222221</v>
      </c>
      <c r="F13" s="28">
        <f aca="true" t="shared" si="11" ref="F13:F50">D13+E13</f>
        <v>1367.0138888888887</v>
      </c>
      <c r="G13" s="27">
        <f t="shared" si="0"/>
        <v>98749.99999999999</v>
      </c>
      <c r="H13" s="29">
        <f t="shared" si="1"/>
        <v>11.5</v>
      </c>
      <c r="I13" s="30">
        <f t="shared" si="2"/>
        <v>950.3472222222221</v>
      </c>
      <c r="J13" s="31">
        <f t="shared" si="3"/>
        <v>110.17807148868519</v>
      </c>
      <c r="K13" s="27">
        <f t="shared" si="4"/>
        <v>956.2515600241741</v>
      </c>
      <c r="L13" s="28">
        <f aca="true" t="shared" si="12" ref="L13:L76">L12</f>
        <v>1066.4296315128593</v>
      </c>
      <c r="M13" s="27">
        <f t="shared" si="5"/>
        <v>99672.5934092947</v>
      </c>
      <c r="N13" s="32">
        <f t="shared" si="6"/>
        <v>11.5</v>
      </c>
      <c r="O13" s="30">
        <f t="shared" si="7"/>
        <v>956.2515600241741</v>
      </c>
      <c r="P13" s="29">
        <f t="shared" si="8"/>
        <v>1</v>
      </c>
      <c r="Q13" s="14"/>
      <c r="R13" s="14"/>
    </row>
    <row r="14" spans="1:18" s="2" customFormat="1" ht="12.75">
      <c r="A14" s="9"/>
      <c r="B14" s="9">
        <v>4</v>
      </c>
      <c r="C14" s="40"/>
      <c r="D14" s="27">
        <f t="shared" si="9"/>
        <v>416.6666666666667</v>
      </c>
      <c r="E14" s="27">
        <f t="shared" si="10"/>
        <v>946.3541666666665</v>
      </c>
      <c r="F14" s="28">
        <f t="shared" si="11"/>
        <v>1363.0208333333333</v>
      </c>
      <c r="G14" s="27">
        <f t="shared" si="0"/>
        <v>98333.33333333331</v>
      </c>
      <c r="H14" s="29">
        <f t="shared" si="1"/>
        <v>11.5</v>
      </c>
      <c r="I14" s="30">
        <f t="shared" si="2"/>
        <v>946.3541666666665</v>
      </c>
      <c r="J14" s="31">
        <f t="shared" si="3"/>
        <v>111.233944673785</v>
      </c>
      <c r="K14" s="27">
        <f t="shared" si="4"/>
        <v>955.1956868390743</v>
      </c>
      <c r="L14" s="28">
        <f t="shared" si="12"/>
        <v>1066.4296315128593</v>
      </c>
      <c r="M14" s="27">
        <f t="shared" si="5"/>
        <v>99561.35946462091</v>
      </c>
      <c r="N14" s="32">
        <f t="shared" si="6"/>
        <v>11.5</v>
      </c>
      <c r="O14" s="30">
        <f t="shared" si="7"/>
        <v>955.1956868390743</v>
      </c>
      <c r="P14" s="29">
        <f t="shared" si="8"/>
        <v>1</v>
      </c>
      <c r="Q14" s="14"/>
      <c r="R14" s="14"/>
    </row>
    <row r="15" spans="1:18" s="2" customFormat="1" ht="12.75">
      <c r="A15" s="9"/>
      <c r="B15" s="9">
        <v>5</v>
      </c>
      <c r="C15" s="40"/>
      <c r="D15" s="27">
        <f t="shared" si="9"/>
        <v>416.6666666666667</v>
      </c>
      <c r="E15" s="27">
        <f t="shared" si="10"/>
        <v>942.3611111111109</v>
      </c>
      <c r="F15" s="28">
        <f t="shared" si="11"/>
        <v>1359.0277777777776</v>
      </c>
      <c r="G15" s="27">
        <f t="shared" si="0"/>
        <v>97916.66666666664</v>
      </c>
      <c r="H15" s="29">
        <f t="shared" si="1"/>
        <v>11.5</v>
      </c>
      <c r="I15" s="30">
        <f t="shared" si="2"/>
        <v>942.3611111111109</v>
      </c>
      <c r="J15" s="31">
        <f t="shared" si="3"/>
        <v>112.2999366435755</v>
      </c>
      <c r="K15" s="27">
        <f t="shared" si="4"/>
        <v>954.1296948692838</v>
      </c>
      <c r="L15" s="28">
        <f t="shared" si="12"/>
        <v>1066.4296315128593</v>
      </c>
      <c r="M15" s="27">
        <f t="shared" si="5"/>
        <v>99449.05952797734</v>
      </c>
      <c r="N15" s="32">
        <f t="shared" si="6"/>
        <v>11.5</v>
      </c>
      <c r="O15" s="30">
        <f t="shared" si="7"/>
        <v>954.1296948692838</v>
      </c>
      <c r="P15" s="29">
        <f t="shared" si="8"/>
        <v>1</v>
      </c>
      <c r="Q15" s="14"/>
      <c r="R15" s="14"/>
    </row>
    <row r="16" spans="1:18" s="2" customFormat="1" ht="12.75">
      <c r="A16" s="9"/>
      <c r="B16" s="9">
        <v>6</v>
      </c>
      <c r="C16" s="40"/>
      <c r="D16" s="27">
        <f t="shared" si="9"/>
        <v>416.6666666666667</v>
      </c>
      <c r="E16" s="27">
        <f t="shared" si="10"/>
        <v>938.3680555555552</v>
      </c>
      <c r="F16" s="28">
        <f t="shared" si="11"/>
        <v>1355.034722222222</v>
      </c>
      <c r="G16" s="27">
        <f t="shared" si="0"/>
        <v>97499.99999999997</v>
      </c>
      <c r="H16" s="29">
        <f t="shared" si="1"/>
        <v>11.5</v>
      </c>
      <c r="I16" s="30">
        <f t="shared" si="2"/>
        <v>938.3680555555552</v>
      </c>
      <c r="J16" s="31">
        <f t="shared" si="3"/>
        <v>113.37614436974297</v>
      </c>
      <c r="K16" s="27">
        <f t="shared" si="4"/>
        <v>953.0534871431163</v>
      </c>
      <c r="L16" s="28">
        <f t="shared" si="12"/>
        <v>1066.4296315128593</v>
      </c>
      <c r="M16" s="27">
        <f t="shared" si="5"/>
        <v>99335.6833836076</v>
      </c>
      <c r="N16" s="32">
        <f t="shared" si="6"/>
        <v>11.5</v>
      </c>
      <c r="O16" s="30">
        <f t="shared" si="7"/>
        <v>953.0534871431163</v>
      </c>
      <c r="P16" s="29">
        <f t="shared" si="8"/>
        <v>1</v>
      </c>
      <c r="Q16" s="14"/>
      <c r="R16" s="14"/>
    </row>
    <row r="17" spans="1:18" s="2" customFormat="1" ht="12.75">
      <c r="A17" s="9"/>
      <c r="B17" s="9">
        <v>7</v>
      </c>
      <c r="C17" s="40"/>
      <c r="D17" s="27">
        <f t="shared" si="9"/>
        <v>416.6666666666667</v>
      </c>
      <c r="E17" s="27">
        <f t="shared" si="10"/>
        <v>934.3749999999999</v>
      </c>
      <c r="F17" s="28">
        <f t="shared" si="11"/>
        <v>1351.0416666666665</v>
      </c>
      <c r="G17" s="27">
        <f t="shared" si="0"/>
        <v>97083.3333333333</v>
      </c>
      <c r="H17" s="29">
        <f t="shared" si="1"/>
        <v>11.5</v>
      </c>
      <c r="I17" s="30">
        <f t="shared" si="2"/>
        <v>934.3749999999999</v>
      </c>
      <c r="J17" s="31">
        <f t="shared" si="3"/>
        <v>114.4626657532865</v>
      </c>
      <c r="K17" s="27">
        <f t="shared" si="4"/>
        <v>951.9669657595728</v>
      </c>
      <c r="L17" s="28">
        <f t="shared" si="12"/>
        <v>1066.4296315128593</v>
      </c>
      <c r="M17" s="27">
        <f t="shared" si="5"/>
        <v>99221.2207178543</v>
      </c>
      <c r="N17" s="32">
        <f t="shared" si="6"/>
        <v>11.5</v>
      </c>
      <c r="O17" s="30">
        <f t="shared" si="7"/>
        <v>951.9669657595728</v>
      </c>
      <c r="P17" s="29">
        <f t="shared" si="8"/>
        <v>1</v>
      </c>
      <c r="Q17" s="14"/>
      <c r="R17" s="14"/>
    </row>
    <row r="18" spans="1:18" s="2" customFormat="1" ht="12.75">
      <c r="A18" s="9"/>
      <c r="B18" s="9">
        <v>8</v>
      </c>
      <c r="C18" s="40"/>
      <c r="D18" s="27">
        <f t="shared" si="9"/>
        <v>416.6666666666667</v>
      </c>
      <c r="E18" s="27">
        <f t="shared" si="10"/>
        <v>930.3819444444442</v>
      </c>
      <c r="F18" s="28">
        <f t="shared" si="11"/>
        <v>1347.0486111111109</v>
      </c>
      <c r="G18" s="27">
        <f t="shared" si="0"/>
        <v>96666.66666666663</v>
      </c>
      <c r="H18" s="29">
        <f t="shared" si="1"/>
        <v>11.5</v>
      </c>
      <c r="I18" s="30">
        <f t="shared" si="2"/>
        <v>930.3819444444442</v>
      </c>
      <c r="J18" s="31">
        <f t="shared" si="3"/>
        <v>115.55959963342207</v>
      </c>
      <c r="K18" s="27">
        <f t="shared" si="4"/>
        <v>950.8700318794372</v>
      </c>
      <c r="L18" s="28">
        <f t="shared" si="12"/>
        <v>1066.4296315128593</v>
      </c>
      <c r="M18" s="27">
        <f t="shared" si="5"/>
        <v>99105.66111822089</v>
      </c>
      <c r="N18" s="32">
        <f t="shared" si="6"/>
        <v>11.5</v>
      </c>
      <c r="O18" s="30">
        <f t="shared" si="7"/>
        <v>950.8700318794372</v>
      </c>
      <c r="P18" s="29">
        <f t="shared" si="8"/>
        <v>1</v>
      </c>
      <c r="Q18" s="14"/>
      <c r="R18" s="14"/>
    </row>
    <row r="19" spans="1:18" s="2" customFormat="1" ht="12.75">
      <c r="A19" s="9"/>
      <c r="B19" s="9">
        <v>9</v>
      </c>
      <c r="C19" s="40"/>
      <c r="D19" s="27">
        <f t="shared" si="9"/>
        <v>416.6666666666667</v>
      </c>
      <c r="E19" s="27">
        <f t="shared" si="10"/>
        <v>926.3888888888886</v>
      </c>
      <c r="F19" s="28">
        <f t="shared" si="11"/>
        <v>1343.0555555555552</v>
      </c>
      <c r="G19" s="27">
        <f t="shared" si="0"/>
        <v>96249.99999999996</v>
      </c>
      <c r="H19" s="29">
        <f t="shared" si="1"/>
        <v>11.5</v>
      </c>
      <c r="I19" s="30">
        <f t="shared" si="2"/>
        <v>926.3888888888886</v>
      </c>
      <c r="J19" s="31">
        <f t="shared" si="3"/>
        <v>116.66704579657585</v>
      </c>
      <c r="K19" s="27">
        <f t="shared" si="4"/>
        <v>949.7625857162834</v>
      </c>
      <c r="L19" s="28">
        <f t="shared" si="12"/>
        <v>1066.4296315128593</v>
      </c>
      <c r="M19" s="27">
        <f t="shared" si="5"/>
        <v>98988.9940724243</v>
      </c>
      <c r="N19" s="32">
        <f t="shared" si="6"/>
        <v>11.5</v>
      </c>
      <c r="O19" s="30">
        <f t="shared" si="7"/>
        <v>949.7625857162834</v>
      </c>
      <c r="P19" s="29">
        <f t="shared" si="8"/>
        <v>1</v>
      </c>
      <c r="Q19" s="14"/>
      <c r="R19" s="14"/>
    </row>
    <row r="20" spans="1:18" s="2" customFormat="1" ht="12.75">
      <c r="A20" s="9"/>
      <c r="B20" s="9">
        <v>10</v>
      </c>
      <c r="C20" s="40"/>
      <c r="D20" s="27">
        <f t="shared" si="9"/>
        <v>416.6666666666667</v>
      </c>
      <c r="E20" s="27">
        <f t="shared" si="10"/>
        <v>922.3958333333329</v>
      </c>
      <c r="F20" s="28">
        <f t="shared" si="11"/>
        <v>1339.0624999999995</v>
      </c>
      <c r="G20" s="27">
        <f t="shared" si="0"/>
        <v>95833.33333333328</v>
      </c>
      <c r="H20" s="29">
        <f t="shared" si="1"/>
        <v>11.5</v>
      </c>
      <c r="I20" s="30">
        <f t="shared" si="2"/>
        <v>922.3958333333329</v>
      </c>
      <c r="J20" s="31">
        <f t="shared" si="3"/>
        <v>117.78510498545961</v>
      </c>
      <c r="K20" s="27">
        <f t="shared" si="4"/>
        <v>948.6445265273996</v>
      </c>
      <c r="L20" s="28">
        <f t="shared" si="12"/>
        <v>1066.4296315128593</v>
      </c>
      <c r="M20" s="27">
        <f t="shared" si="5"/>
        <v>98871.20896743884</v>
      </c>
      <c r="N20" s="32">
        <f t="shared" si="6"/>
        <v>11.5</v>
      </c>
      <c r="O20" s="30">
        <f t="shared" si="7"/>
        <v>948.6445265273996</v>
      </c>
      <c r="P20" s="29">
        <f t="shared" si="8"/>
        <v>1</v>
      </c>
      <c r="Q20" s="14"/>
      <c r="R20" s="14"/>
    </row>
    <row r="21" spans="1:18" s="2" customFormat="1" ht="12.75">
      <c r="A21" s="9"/>
      <c r="B21" s="9">
        <v>11</v>
      </c>
      <c r="C21" s="40"/>
      <c r="D21" s="27">
        <f t="shared" si="9"/>
        <v>416.6666666666667</v>
      </c>
      <c r="E21" s="27">
        <f t="shared" si="10"/>
        <v>918.4027777777774</v>
      </c>
      <c r="F21" s="28">
        <f t="shared" si="11"/>
        <v>1335.0694444444441</v>
      </c>
      <c r="G21" s="27">
        <f t="shared" si="0"/>
        <v>95416.66666666661</v>
      </c>
      <c r="H21" s="29">
        <f t="shared" si="1"/>
        <v>11.5</v>
      </c>
      <c r="I21" s="30">
        <f t="shared" si="2"/>
        <v>918.4027777777774</v>
      </c>
      <c r="J21" s="31">
        <f t="shared" si="3"/>
        <v>118.91387890823705</v>
      </c>
      <c r="K21" s="27">
        <f t="shared" si="4"/>
        <v>947.5157526046222</v>
      </c>
      <c r="L21" s="28">
        <f t="shared" si="12"/>
        <v>1066.4296315128593</v>
      </c>
      <c r="M21" s="27">
        <f t="shared" si="5"/>
        <v>98752.2950885306</v>
      </c>
      <c r="N21" s="32">
        <f t="shared" si="6"/>
        <v>11.5</v>
      </c>
      <c r="O21" s="30">
        <f t="shared" si="7"/>
        <v>947.5157526046222</v>
      </c>
      <c r="P21" s="29">
        <f t="shared" si="8"/>
        <v>1</v>
      </c>
      <c r="Q21" s="14"/>
      <c r="R21" s="14"/>
    </row>
    <row r="22" spans="1:18" s="2" customFormat="1" ht="12.75">
      <c r="A22" s="9"/>
      <c r="B22" s="9">
        <v>12</v>
      </c>
      <c r="C22" s="40"/>
      <c r="D22" s="27">
        <f t="shared" si="9"/>
        <v>416.6666666666667</v>
      </c>
      <c r="E22" s="27">
        <f t="shared" si="10"/>
        <v>914.4097222222217</v>
      </c>
      <c r="F22" s="28">
        <f t="shared" si="11"/>
        <v>1331.0763888888885</v>
      </c>
      <c r="G22" s="27">
        <f t="shared" si="0"/>
        <v>94999.99999999994</v>
      </c>
      <c r="H22" s="29">
        <f t="shared" si="1"/>
        <v>11.5</v>
      </c>
      <c r="I22" s="30">
        <f t="shared" si="2"/>
        <v>914.4097222222217</v>
      </c>
      <c r="J22" s="31">
        <f t="shared" si="3"/>
        <v>120.05347024777427</v>
      </c>
      <c r="K22" s="27">
        <f t="shared" si="4"/>
        <v>946.376161265085</v>
      </c>
      <c r="L22" s="28">
        <f t="shared" si="12"/>
        <v>1066.4296315128593</v>
      </c>
      <c r="M22" s="27">
        <f t="shared" si="5"/>
        <v>98632.24161828283</v>
      </c>
      <c r="N22" s="32">
        <f t="shared" si="6"/>
        <v>11.5</v>
      </c>
      <c r="O22" s="30">
        <f t="shared" si="7"/>
        <v>946.376161265085</v>
      </c>
      <c r="P22" s="29">
        <f t="shared" si="8"/>
        <v>1</v>
      </c>
      <c r="Q22" s="14"/>
      <c r="R22" s="14"/>
    </row>
    <row r="23" spans="1:18" s="5" customFormat="1" ht="12.75">
      <c r="A23" s="10">
        <v>2</v>
      </c>
      <c r="B23" s="10">
        <v>13</v>
      </c>
      <c r="C23" s="41"/>
      <c r="D23" s="33">
        <f t="shared" si="9"/>
        <v>416.6666666666667</v>
      </c>
      <c r="E23" s="33">
        <f t="shared" si="10"/>
        <v>910.4166666666661</v>
      </c>
      <c r="F23" s="34">
        <f t="shared" si="11"/>
        <v>1327.0833333333328</v>
      </c>
      <c r="G23" s="27">
        <f t="shared" si="0"/>
        <v>94583.33333333327</v>
      </c>
      <c r="H23" s="35">
        <f t="shared" si="1"/>
        <v>11.5</v>
      </c>
      <c r="I23" s="36">
        <f t="shared" si="2"/>
        <v>910.4166666666661</v>
      </c>
      <c r="J23" s="37">
        <f t="shared" si="3"/>
        <v>121.20398267098221</v>
      </c>
      <c r="K23" s="33">
        <f t="shared" si="4"/>
        <v>945.225648841877</v>
      </c>
      <c r="L23" s="34">
        <f t="shared" si="12"/>
        <v>1066.4296315128593</v>
      </c>
      <c r="M23" s="27">
        <f t="shared" si="5"/>
        <v>98511.03763561185</v>
      </c>
      <c r="N23" s="38">
        <f t="shared" si="6"/>
        <v>11.5</v>
      </c>
      <c r="O23" s="36">
        <f t="shared" si="7"/>
        <v>945.225648841877</v>
      </c>
      <c r="P23" s="35">
        <f t="shared" si="8"/>
        <v>1</v>
      </c>
      <c r="Q23" s="15"/>
      <c r="R23" s="15"/>
    </row>
    <row r="24" spans="1:18" s="5" customFormat="1" ht="12.75">
      <c r="A24" s="10"/>
      <c r="B24" s="10">
        <v>14</v>
      </c>
      <c r="C24" s="41"/>
      <c r="D24" s="33">
        <f t="shared" si="9"/>
        <v>416.6666666666667</v>
      </c>
      <c r="E24" s="33">
        <f t="shared" si="10"/>
        <v>906.4236111111104</v>
      </c>
      <c r="F24" s="34">
        <f t="shared" si="11"/>
        <v>1323.0902777777771</v>
      </c>
      <c r="G24" s="27">
        <f t="shared" si="0"/>
        <v>94166.6666666666</v>
      </c>
      <c r="H24" s="35">
        <f t="shared" si="1"/>
        <v>11.5</v>
      </c>
      <c r="I24" s="36">
        <f t="shared" si="2"/>
        <v>906.4236111111104</v>
      </c>
      <c r="J24" s="37">
        <f t="shared" si="3"/>
        <v>122.36552083824574</v>
      </c>
      <c r="K24" s="33">
        <f t="shared" si="4"/>
        <v>944.0641106746135</v>
      </c>
      <c r="L24" s="34">
        <f t="shared" si="12"/>
        <v>1066.4296315128593</v>
      </c>
      <c r="M24" s="27">
        <f t="shared" si="5"/>
        <v>98388.67211477361</v>
      </c>
      <c r="N24" s="38">
        <f t="shared" si="6"/>
        <v>11.5</v>
      </c>
      <c r="O24" s="36">
        <f t="shared" si="7"/>
        <v>944.0641106746135</v>
      </c>
      <c r="P24" s="35">
        <f t="shared" si="8"/>
        <v>1</v>
      </c>
      <c r="Q24" s="15"/>
      <c r="R24" s="15"/>
    </row>
    <row r="25" spans="1:18" s="5" customFormat="1" ht="12.75">
      <c r="A25" s="10"/>
      <c r="B25" s="10">
        <v>15</v>
      </c>
      <c r="C25" s="41"/>
      <c r="D25" s="33">
        <f t="shared" si="9"/>
        <v>416.6666666666667</v>
      </c>
      <c r="E25" s="33">
        <f t="shared" si="10"/>
        <v>902.4305555555549</v>
      </c>
      <c r="F25" s="34">
        <f t="shared" si="11"/>
        <v>1319.0972222222215</v>
      </c>
      <c r="G25" s="27">
        <f t="shared" si="0"/>
        <v>93749.99999999993</v>
      </c>
      <c r="H25" s="35">
        <f t="shared" si="1"/>
        <v>11.5</v>
      </c>
      <c r="I25" s="36">
        <f t="shared" si="2"/>
        <v>902.4305555555549</v>
      </c>
      <c r="J25" s="37">
        <f t="shared" si="3"/>
        <v>123.53819041294548</v>
      </c>
      <c r="K25" s="33">
        <f t="shared" si="4"/>
        <v>942.8914410999138</v>
      </c>
      <c r="L25" s="34">
        <f t="shared" si="12"/>
        <v>1066.4296315128593</v>
      </c>
      <c r="M25" s="27">
        <f t="shared" si="5"/>
        <v>98265.13392436066</v>
      </c>
      <c r="N25" s="38">
        <f t="shared" si="6"/>
        <v>11.5</v>
      </c>
      <c r="O25" s="36">
        <f t="shared" si="7"/>
        <v>942.8914410999138</v>
      </c>
      <c r="P25" s="35">
        <f t="shared" si="8"/>
        <v>1</v>
      </c>
      <c r="Q25" s="15"/>
      <c r="R25" s="15"/>
    </row>
    <row r="26" spans="1:18" s="5" customFormat="1" ht="12.75">
      <c r="A26" s="10"/>
      <c r="B26" s="10">
        <v>16</v>
      </c>
      <c r="C26" s="41"/>
      <c r="D26" s="33">
        <f t="shared" si="9"/>
        <v>416.6666666666667</v>
      </c>
      <c r="E26" s="33">
        <f t="shared" si="10"/>
        <v>898.4374999999992</v>
      </c>
      <c r="F26" s="34">
        <f t="shared" si="11"/>
        <v>1315.1041666666658</v>
      </c>
      <c r="G26" s="27">
        <f t="shared" si="0"/>
        <v>93333.33333333326</v>
      </c>
      <c r="H26" s="35">
        <f t="shared" si="1"/>
        <v>11.5</v>
      </c>
      <c r="I26" s="36">
        <f t="shared" si="2"/>
        <v>898.4374999999992</v>
      </c>
      <c r="J26" s="37">
        <f t="shared" si="3"/>
        <v>124.72209807106958</v>
      </c>
      <c r="K26" s="33">
        <f t="shared" si="4"/>
        <v>941.7075334417897</v>
      </c>
      <c r="L26" s="34">
        <f t="shared" si="12"/>
        <v>1066.4296315128593</v>
      </c>
      <c r="M26" s="27">
        <f t="shared" si="5"/>
        <v>98140.4118262896</v>
      </c>
      <c r="N26" s="38">
        <f t="shared" si="6"/>
        <v>11.5</v>
      </c>
      <c r="O26" s="36">
        <f t="shared" si="7"/>
        <v>941.7075334417897</v>
      </c>
      <c r="P26" s="35">
        <f t="shared" si="8"/>
        <v>1</v>
      </c>
      <c r="Q26" s="15"/>
      <c r="R26" s="15"/>
    </row>
    <row r="27" spans="1:18" s="5" customFormat="1" ht="12.75">
      <c r="A27" s="10"/>
      <c r="B27" s="10">
        <v>17</v>
      </c>
      <c r="C27" s="41"/>
      <c r="D27" s="33">
        <f t="shared" si="9"/>
        <v>416.6666666666667</v>
      </c>
      <c r="E27" s="33">
        <f t="shared" si="10"/>
        <v>894.4444444444438</v>
      </c>
      <c r="F27" s="34">
        <f t="shared" si="11"/>
        <v>1311.1111111111104</v>
      </c>
      <c r="G27" s="27">
        <f t="shared" si="0"/>
        <v>92916.66666666658</v>
      </c>
      <c r="H27" s="35">
        <f t="shared" si="1"/>
        <v>11.5</v>
      </c>
      <c r="I27" s="36">
        <f t="shared" si="2"/>
        <v>894.4444444444438</v>
      </c>
      <c r="J27" s="37">
        <f t="shared" si="3"/>
        <v>125.91735151091723</v>
      </c>
      <c r="K27" s="33">
        <f t="shared" si="4"/>
        <v>940.512280001942</v>
      </c>
      <c r="L27" s="34">
        <f t="shared" si="12"/>
        <v>1066.4296315128593</v>
      </c>
      <c r="M27" s="27">
        <f t="shared" si="5"/>
        <v>98014.49447477868</v>
      </c>
      <c r="N27" s="38">
        <f t="shared" si="6"/>
        <v>11.5</v>
      </c>
      <c r="O27" s="36">
        <f t="shared" si="7"/>
        <v>940.512280001942</v>
      </c>
      <c r="P27" s="35">
        <f t="shared" si="8"/>
        <v>1</v>
      </c>
      <c r="Q27" s="15"/>
      <c r="R27" s="15"/>
    </row>
    <row r="28" spans="1:18" s="5" customFormat="1" ht="12.75">
      <c r="A28" s="10"/>
      <c r="B28" s="10">
        <v>18</v>
      </c>
      <c r="C28" s="41"/>
      <c r="D28" s="33">
        <f t="shared" si="9"/>
        <v>416.6666666666667</v>
      </c>
      <c r="E28" s="33">
        <f t="shared" si="10"/>
        <v>890.4513888888882</v>
      </c>
      <c r="F28" s="34">
        <f t="shared" si="11"/>
        <v>1307.118055555555</v>
      </c>
      <c r="G28" s="27">
        <f t="shared" si="0"/>
        <v>92499.99999999991</v>
      </c>
      <c r="H28" s="35">
        <f t="shared" si="1"/>
        <v>11.5</v>
      </c>
      <c r="I28" s="36">
        <f t="shared" si="2"/>
        <v>890.4513888888882</v>
      </c>
      <c r="J28" s="37">
        <f t="shared" si="3"/>
        <v>127.12405946289687</v>
      </c>
      <c r="K28" s="33">
        <f t="shared" si="4"/>
        <v>939.3055720499624</v>
      </c>
      <c r="L28" s="34">
        <f t="shared" si="12"/>
        <v>1066.4296315128593</v>
      </c>
      <c r="M28" s="27">
        <f t="shared" si="5"/>
        <v>97887.37041531579</v>
      </c>
      <c r="N28" s="38">
        <f t="shared" si="6"/>
        <v>11.5</v>
      </c>
      <c r="O28" s="36">
        <f t="shared" si="7"/>
        <v>939.3055720499624</v>
      </c>
      <c r="P28" s="35">
        <f t="shared" si="8"/>
        <v>1</v>
      </c>
      <c r="Q28" s="15"/>
      <c r="R28" s="15"/>
    </row>
    <row r="29" spans="1:18" s="5" customFormat="1" ht="12.75">
      <c r="A29" s="10"/>
      <c r="B29" s="10">
        <v>19</v>
      </c>
      <c r="C29" s="41"/>
      <c r="D29" s="33">
        <f t="shared" si="9"/>
        <v>416.6666666666667</v>
      </c>
      <c r="E29" s="33">
        <f t="shared" si="10"/>
        <v>886.4583333333326</v>
      </c>
      <c r="F29" s="34">
        <f t="shared" si="11"/>
        <v>1303.1249999999993</v>
      </c>
      <c r="G29" s="27">
        <f t="shared" si="0"/>
        <v>92083.33333333324</v>
      </c>
      <c r="H29" s="35">
        <f t="shared" si="1"/>
        <v>11.5</v>
      </c>
      <c r="I29" s="36">
        <f t="shared" si="2"/>
        <v>886.4583333333326</v>
      </c>
      <c r="J29" s="37">
        <f t="shared" si="3"/>
        <v>128.34233169941638</v>
      </c>
      <c r="K29" s="33">
        <f t="shared" si="4"/>
        <v>938.0872998134429</v>
      </c>
      <c r="L29" s="34">
        <f t="shared" si="12"/>
        <v>1066.4296315128593</v>
      </c>
      <c r="M29" s="27">
        <f t="shared" si="5"/>
        <v>97759.02808361637</v>
      </c>
      <c r="N29" s="38">
        <f t="shared" si="6"/>
        <v>11.5</v>
      </c>
      <c r="O29" s="36">
        <f t="shared" si="7"/>
        <v>938.0872998134429</v>
      </c>
      <c r="P29" s="35">
        <f t="shared" si="8"/>
        <v>1</v>
      </c>
      <c r="Q29" s="15"/>
      <c r="R29" s="15"/>
    </row>
    <row r="30" spans="1:18" s="5" customFormat="1" ht="12.75">
      <c r="A30" s="10"/>
      <c r="B30" s="10">
        <v>20</v>
      </c>
      <c r="C30" s="41"/>
      <c r="D30" s="33">
        <f t="shared" si="9"/>
        <v>416.6666666666667</v>
      </c>
      <c r="E30" s="33">
        <f t="shared" si="10"/>
        <v>882.4652777777769</v>
      </c>
      <c r="F30" s="34">
        <f t="shared" si="11"/>
        <v>1299.1319444444437</v>
      </c>
      <c r="G30" s="27">
        <f t="shared" si="0"/>
        <v>91666.66666666657</v>
      </c>
      <c r="H30" s="35">
        <f t="shared" si="1"/>
        <v>11.5</v>
      </c>
      <c r="I30" s="36">
        <f t="shared" si="2"/>
        <v>882.4652777777769</v>
      </c>
      <c r="J30" s="37">
        <f t="shared" si="3"/>
        <v>129.57227904486888</v>
      </c>
      <c r="K30" s="33">
        <f t="shared" si="4"/>
        <v>936.8573524679904</v>
      </c>
      <c r="L30" s="34">
        <f t="shared" si="12"/>
        <v>1066.4296315128593</v>
      </c>
      <c r="M30" s="27">
        <f t="shared" si="5"/>
        <v>97629.45580457151</v>
      </c>
      <c r="N30" s="38">
        <f t="shared" si="6"/>
        <v>11.5</v>
      </c>
      <c r="O30" s="36">
        <f t="shared" si="7"/>
        <v>936.8573524679904</v>
      </c>
      <c r="P30" s="35">
        <f t="shared" si="8"/>
        <v>1</v>
      </c>
      <c r="Q30" s="15"/>
      <c r="R30" s="15"/>
    </row>
    <row r="31" spans="1:18" s="5" customFormat="1" ht="12.75">
      <c r="A31" s="10"/>
      <c r="B31" s="10">
        <v>21</v>
      </c>
      <c r="C31" s="41"/>
      <c r="D31" s="33">
        <f t="shared" si="9"/>
        <v>416.6666666666667</v>
      </c>
      <c r="E31" s="33">
        <f t="shared" si="10"/>
        <v>878.4722222222213</v>
      </c>
      <c r="F31" s="34">
        <f t="shared" si="11"/>
        <v>1295.138888888888</v>
      </c>
      <c r="G31" s="27">
        <f t="shared" si="0"/>
        <v>91249.9999999999</v>
      </c>
      <c r="H31" s="35">
        <f t="shared" si="1"/>
        <v>11.5</v>
      </c>
      <c r="I31" s="36">
        <f t="shared" si="2"/>
        <v>878.4722222222213</v>
      </c>
      <c r="J31" s="37">
        <f t="shared" si="3"/>
        <v>130.8140133857156</v>
      </c>
      <c r="K31" s="33">
        <f t="shared" si="4"/>
        <v>935.6156181271436</v>
      </c>
      <c r="L31" s="34">
        <f t="shared" si="12"/>
        <v>1066.4296315128593</v>
      </c>
      <c r="M31" s="27">
        <f t="shared" si="5"/>
        <v>97498.6417911858</v>
      </c>
      <c r="N31" s="38">
        <f t="shared" si="6"/>
        <v>11.5</v>
      </c>
      <c r="O31" s="36">
        <f t="shared" si="7"/>
        <v>935.6156181271436</v>
      </c>
      <c r="P31" s="35">
        <f t="shared" si="8"/>
        <v>1</v>
      </c>
      <c r="Q31" s="15"/>
      <c r="R31" s="15"/>
    </row>
    <row r="32" spans="1:18" s="5" customFormat="1" ht="12.75">
      <c r="A32" s="10"/>
      <c r="B32" s="10">
        <v>22</v>
      </c>
      <c r="C32" s="41"/>
      <c r="D32" s="33">
        <f t="shared" si="9"/>
        <v>416.6666666666667</v>
      </c>
      <c r="E32" s="33">
        <f t="shared" si="10"/>
        <v>874.4791666666657</v>
      </c>
      <c r="F32" s="34">
        <f t="shared" si="11"/>
        <v>1291.1458333333323</v>
      </c>
      <c r="G32" s="27">
        <f t="shared" si="0"/>
        <v>90833.33333333323</v>
      </c>
      <c r="H32" s="35">
        <f t="shared" si="1"/>
        <v>11.5</v>
      </c>
      <c r="I32" s="36">
        <f t="shared" si="2"/>
        <v>874.4791666666657</v>
      </c>
      <c r="J32" s="37">
        <f t="shared" si="3"/>
        <v>132.06764768066193</v>
      </c>
      <c r="K32" s="33">
        <f t="shared" si="4"/>
        <v>934.3619838321973</v>
      </c>
      <c r="L32" s="34">
        <f t="shared" si="12"/>
        <v>1066.4296315128593</v>
      </c>
      <c r="M32" s="27">
        <f t="shared" si="5"/>
        <v>97366.57414350515</v>
      </c>
      <c r="N32" s="38">
        <f t="shared" si="6"/>
        <v>11.5</v>
      </c>
      <c r="O32" s="36">
        <f t="shared" si="7"/>
        <v>934.3619838321973</v>
      </c>
      <c r="P32" s="35">
        <f t="shared" si="8"/>
        <v>1</v>
      </c>
      <c r="Q32" s="15"/>
      <c r="R32" s="15"/>
    </row>
    <row r="33" spans="1:18" s="5" customFormat="1" ht="12.75">
      <c r="A33" s="10"/>
      <c r="B33" s="10">
        <v>23</v>
      </c>
      <c r="C33" s="41"/>
      <c r="D33" s="33">
        <f t="shared" si="9"/>
        <v>416.6666666666667</v>
      </c>
      <c r="E33" s="33">
        <f t="shared" si="10"/>
        <v>870.4861111111101</v>
      </c>
      <c r="F33" s="34">
        <f t="shared" si="11"/>
        <v>1287.1527777777767</v>
      </c>
      <c r="G33" s="27">
        <f t="shared" si="0"/>
        <v>90416.66666666656</v>
      </c>
      <c r="H33" s="35">
        <f t="shared" si="1"/>
        <v>11.5</v>
      </c>
      <c r="I33" s="36">
        <f t="shared" si="2"/>
        <v>870.4861111111101</v>
      </c>
      <c r="J33" s="37">
        <f t="shared" si="3"/>
        <v>133.33329597093484</v>
      </c>
      <c r="K33" s="33">
        <f t="shared" si="4"/>
        <v>933.0963355419244</v>
      </c>
      <c r="L33" s="34">
        <f t="shared" si="12"/>
        <v>1066.4296315128593</v>
      </c>
      <c r="M33" s="27">
        <f t="shared" si="5"/>
        <v>97233.24084753421</v>
      </c>
      <c r="N33" s="38">
        <f t="shared" si="6"/>
        <v>11.5</v>
      </c>
      <c r="O33" s="36">
        <f t="shared" si="7"/>
        <v>933.0963355419244</v>
      </c>
      <c r="P33" s="35">
        <f t="shared" si="8"/>
        <v>1</v>
      </c>
      <c r="Q33" s="15"/>
      <c r="R33" s="15"/>
    </row>
    <row r="34" spans="1:18" s="5" customFormat="1" ht="12.75">
      <c r="A34" s="10"/>
      <c r="B34" s="10">
        <v>24</v>
      </c>
      <c r="C34" s="41"/>
      <c r="D34" s="33">
        <f t="shared" si="9"/>
        <v>416.6666666666667</v>
      </c>
      <c r="E34" s="33">
        <f t="shared" si="10"/>
        <v>866.4930555555544</v>
      </c>
      <c r="F34" s="34">
        <f t="shared" si="11"/>
        <v>1283.159722222221</v>
      </c>
      <c r="G34" s="27">
        <f t="shared" si="0"/>
        <v>89999.99999999988</v>
      </c>
      <c r="H34" s="35">
        <f t="shared" si="1"/>
        <v>11.5</v>
      </c>
      <c r="I34" s="36">
        <f t="shared" si="2"/>
        <v>866.4930555555544</v>
      </c>
      <c r="J34" s="37">
        <f t="shared" si="3"/>
        <v>134.61107339065632</v>
      </c>
      <c r="K34" s="33">
        <f t="shared" si="4"/>
        <v>931.818558122203</v>
      </c>
      <c r="L34" s="34">
        <f t="shared" si="12"/>
        <v>1066.4296315128593</v>
      </c>
      <c r="M34" s="27">
        <f t="shared" si="5"/>
        <v>97098.62977414356</v>
      </c>
      <c r="N34" s="38">
        <f t="shared" si="6"/>
        <v>11.5</v>
      </c>
      <c r="O34" s="36">
        <f t="shared" si="7"/>
        <v>931.818558122203</v>
      </c>
      <c r="P34" s="35">
        <f t="shared" si="8"/>
        <v>1</v>
      </c>
      <c r="Q34" s="15"/>
      <c r="R34" s="15"/>
    </row>
    <row r="35" spans="1:18" s="2" customFormat="1" ht="12.75">
      <c r="A35" s="9">
        <v>3</v>
      </c>
      <c r="B35" s="9">
        <v>25</v>
      </c>
      <c r="C35" s="40"/>
      <c r="D35" s="27">
        <f t="shared" si="9"/>
        <v>416.6666666666667</v>
      </c>
      <c r="E35" s="27">
        <f t="shared" si="10"/>
        <v>862.4999999999987</v>
      </c>
      <c r="F35" s="28">
        <f t="shared" si="11"/>
        <v>1279.1666666666654</v>
      </c>
      <c r="G35" s="27">
        <f t="shared" si="0"/>
        <v>89583.33333333321</v>
      </c>
      <c r="H35" s="29">
        <f t="shared" si="1"/>
        <v>11.5</v>
      </c>
      <c r="I35" s="30">
        <f t="shared" si="2"/>
        <v>862.4999999999987</v>
      </c>
      <c r="J35" s="31">
        <f t="shared" si="3"/>
        <v>135.90109617731684</v>
      </c>
      <c r="K35" s="27">
        <f t="shared" si="4"/>
        <v>930.5285353355424</v>
      </c>
      <c r="L35" s="28">
        <f t="shared" si="12"/>
        <v>1066.4296315128593</v>
      </c>
      <c r="M35" s="27">
        <f t="shared" si="5"/>
        <v>96962.72867796624</v>
      </c>
      <c r="N35" s="32">
        <f t="shared" si="6"/>
        <v>11.5</v>
      </c>
      <c r="O35" s="30">
        <f t="shared" si="7"/>
        <v>930.5285353355424</v>
      </c>
      <c r="P35" s="29">
        <f t="shared" si="8"/>
        <v>1</v>
      </c>
      <c r="Q35" s="14"/>
      <c r="R35" s="14"/>
    </row>
    <row r="36" spans="1:18" s="2" customFormat="1" ht="12.75">
      <c r="A36" s="9"/>
      <c r="B36" s="9">
        <v>26</v>
      </c>
      <c r="C36" s="40"/>
      <c r="D36" s="27">
        <f t="shared" si="9"/>
        <v>416.6666666666667</v>
      </c>
      <c r="E36" s="27">
        <f t="shared" si="10"/>
        <v>858.5069444444433</v>
      </c>
      <c r="F36" s="28">
        <f t="shared" si="11"/>
        <v>1275.17361111111</v>
      </c>
      <c r="G36" s="27">
        <f t="shared" si="0"/>
        <v>89166.66666666654</v>
      </c>
      <c r="H36" s="29">
        <f t="shared" si="1"/>
        <v>11.5</v>
      </c>
      <c r="I36" s="30">
        <f t="shared" si="2"/>
        <v>858.5069444444433</v>
      </c>
      <c r="J36" s="31">
        <f t="shared" si="3"/>
        <v>137.20348168234943</v>
      </c>
      <c r="K36" s="27">
        <f t="shared" si="4"/>
        <v>929.2261498305098</v>
      </c>
      <c r="L36" s="28">
        <f t="shared" si="12"/>
        <v>1066.4296315128593</v>
      </c>
      <c r="M36" s="27">
        <f t="shared" si="5"/>
        <v>96825.5251962839</v>
      </c>
      <c r="N36" s="32">
        <f t="shared" si="6"/>
        <v>11.5</v>
      </c>
      <c r="O36" s="30">
        <f t="shared" si="7"/>
        <v>929.2261498305098</v>
      </c>
      <c r="P36" s="29">
        <f t="shared" si="8"/>
        <v>1</v>
      </c>
      <c r="Q36" s="14"/>
      <c r="R36" s="14"/>
    </row>
    <row r="37" spans="1:18" s="2" customFormat="1" ht="12.75">
      <c r="A37" s="9"/>
      <c r="B37" s="9">
        <v>27</v>
      </c>
      <c r="C37" s="40"/>
      <c r="D37" s="27">
        <f t="shared" si="9"/>
        <v>416.6666666666667</v>
      </c>
      <c r="E37" s="27">
        <f t="shared" si="10"/>
        <v>854.5138888888877</v>
      </c>
      <c r="F37" s="28">
        <f t="shared" si="11"/>
        <v>1271.1805555555543</v>
      </c>
      <c r="G37" s="27">
        <f t="shared" si="0"/>
        <v>88749.99999999987</v>
      </c>
      <c r="H37" s="29">
        <f t="shared" si="1"/>
        <v>11.5</v>
      </c>
      <c r="I37" s="30">
        <f t="shared" si="2"/>
        <v>854.5138888888877</v>
      </c>
      <c r="J37" s="31">
        <f t="shared" si="3"/>
        <v>138.51834838180525</v>
      </c>
      <c r="K37" s="27">
        <f t="shared" si="4"/>
        <v>927.911283131054</v>
      </c>
      <c r="L37" s="28">
        <f t="shared" si="12"/>
        <v>1066.4296315128593</v>
      </c>
      <c r="M37" s="27">
        <f t="shared" si="5"/>
        <v>96687.00684790208</v>
      </c>
      <c r="N37" s="32">
        <f t="shared" si="6"/>
        <v>11.5</v>
      </c>
      <c r="O37" s="30">
        <f t="shared" si="7"/>
        <v>927.911283131054</v>
      </c>
      <c r="P37" s="29">
        <f t="shared" si="8"/>
        <v>1</v>
      </c>
      <c r="Q37" s="14"/>
      <c r="R37" s="14"/>
    </row>
    <row r="38" spans="1:18" s="2" customFormat="1" ht="12.75">
      <c r="A38" s="9"/>
      <c r="B38" s="9">
        <v>28</v>
      </c>
      <c r="C38" s="40"/>
      <c r="D38" s="27">
        <f t="shared" si="9"/>
        <v>416.6666666666667</v>
      </c>
      <c r="E38" s="27">
        <f t="shared" si="10"/>
        <v>850.5208333333321</v>
      </c>
      <c r="F38" s="28">
        <f t="shared" si="11"/>
        <v>1267.1874999999989</v>
      </c>
      <c r="G38" s="27">
        <f t="shared" si="0"/>
        <v>88333.3333333332</v>
      </c>
      <c r="H38" s="29">
        <f t="shared" si="1"/>
        <v>11.5</v>
      </c>
      <c r="I38" s="30">
        <f t="shared" si="2"/>
        <v>850.5208333333321</v>
      </c>
      <c r="J38" s="31">
        <f t="shared" si="3"/>
        <v>139.84581588713104</v>
      </c>
      <c r="K38" s="27">
        <f t="shared" si="4"/>
        <v>926.5838156257282</v>
      </c>
      <c r="L38" s="28">
        <f t="shared" si="12"/>
        <v>1066.4296315128593</v>
      </c>
      <c r="M38" s="27">
        <f t="shared" si="5"/>
        <v>96547.16103201495</v>
      </c>
      <c r="N38" s="32">
        <f t="shared" si="6"/>
        <v>11.5</v>
      </c>
      <c r="O38" s="30">
        <f t="shared" si="7"/>
        <v>926.5838156257282</v>
      </c>
      <c r="P38" s="29">
        <f t="shared" si="8"/>
        <v>1</v>
      </c>
      <c r="Q38" s="14"/>
      <c r="R38" s="14"/>
    </row>
    <row r="39" spans="1:18" s="2" customFormat="1" ht="12.75">
      <c r="A39" s="9"/>
      <c r="B39" s="9">
        <v>29</v>
      </c>
      <c r="C39" s="40"/>
      <c r="D39" s="27">
        <f t="shared" si="9"/>
        <v>416.6666666666667</v>
      </c>
      <c r="E39" s="27">
        <f t="shared" si="10"/>
        <v>846.5277777777765</v>
      </c>
      <c r="F39" s="28">
        <f t="shared" si="11"/>
        <v>1263.1944444444432</v>
      </c>
      <c r="G39" s="27">
        <f t="shared" si="0"/>
        <v>87916.66666666653</v>
      </c>
      <c r="H39" s="29">
        <f t="shared" si="1"/>
        <v>11.5</v>
      </c>
      <c r="I39" s="30">
        <f t="shared" si="2"/>
        <v>846.5277777777765</v>
      </c>
      <c r="J39" s="31">
        <f t="shared" si="3"/>
        <v>141.18600495604937</v>
      </c>
      <c r="K39" s="27">
        <f t="shared" si="4"/>
        <v>925.2436265568099</v>
      </c>
      <c r="L39" s="28">
        <f t="shared" si="12"/>
        <v>1066.4296315128593</v>
      </c>
      <c r="M39" s="27">
        <f t="shared" si="5"/>
        <v>96405.9750270589</v>
      </c>
      <c r="N39" s="32">
        <f t="shared" si="6"/>
        <v>11.5</v>
      </c>
      <c r="O39" s="30">
        <f t="shared" si="7"/>
        <v>925.2436265568099</v>
      </c>
      <c r="P39" s="29">
        <f t="shared" si="8"/>
        <v>1</v>
      </c>
      <c r="Q39" s="14"/>
      <c r="R39" s="14"/>
    </row>
    <row r="40" spans="1:18" s="2" customFormat="1" ht="12.75">
      <c r="A40" s="9"/>
      <c r="B40" s="9">
        <v>30</v>
      </c>
      <c r="C40" s="40"/>
      <c r="D40" s="27">
        <f t="shared" si="9"/>
        <v>416.6666666666667</v>
      </c>
      <c r="E40" s="27">
        <f t="shared" si="10"/>
        <v>842.5347222222208</v>
      </c>
      <c r="F40" s="28">
        <f t="shared" si="11"/>
        <v>1259.2013888888875</v>
      </c>
      <c r="G40" s="27">
        <f t="shared" si="0"/>
        <v>87499.99999999985</v>
      </c>
      <c r="H40" s="29">
        <f t="shared" si="1"/>
        <v>11.5</v>
      </c>
      <c r="I40" s="30">
        <f t="shared" si="2"/>
        <v>842.5347222222208</v>
      </c>
      <c r="J40" s="31">
        <f t="shared" si="3"/>
        <v>142.53903750354482</v>
      </c>
      <c r="K40" s="27">
        <f t="shared" si="4"/>
        <v>923.8905940093144</v>
      </c>
      <c r="L40" s="28">
        <f t="shared" si="12"/>
        <v>1066.4296315128593</v>
      </c>
      <c r="M40" s="27">
        <f t="shared" si="5"/>
        <v>96263.43598955535</v>
      </c>
      <c r="N40" s="32">
        <f t="shared" si="6"/>
        <v>11.5</v>
      </c>
      <c r="O40" s="30">
        <f t="shared" si="7"/>
        <v>923.8905940093144</v>
      </c>
      <c r="P40" s="29">
        <f t="shared" si="8"/>
        <v>1</v>
      </c>
      <c r="Q40" s="14"/>
      <c r="R40" s="14"/>
    </row>
    <row r="41" spans="1:18" s="2" customFormat="1" ht="12.75">
      <c r="A41" s="9"/>
      <c r="B41" s="9">
        <v>31</v>
      </c>
      <c r="C41" s="40"/>
      <c r="D41" s="27">
        <f t="shared" si="9"/>
        <v>416.6666666666667</v>
      </c>
      <c r="E41" s="27">
        <f t="shared" si="10"/>
        <v>838.5416666666653</v>
      </c>
      <c r="F41" s="28">
        <f t="shared" si="11"/>
        <v>1255.208333333332</v>
      </c>
      <c r="G41" s="27">
        <f t="shared" si="0"/>
        <v>87083.33333333318</v>
      </c>
      <c r="H41" s="29">
        <f t="shared" si="1"/>
        <v>11.5</v>
      </c>
      <c r="I41" s="30">
        <f t="shared" si="2"/>
        <v>838.5416666666653</v>
      </c>
      <c r="J41" s="31">
        <f t="shared" si="3"/>
        <v>143.90503661295384</v>
      </c>
      <c r="K41" s="27">
        <f t="shared" si="4"/>
        <v>922.5245948999054</v>
      </c>
      <c r="L41" s="28">
        <f t="shared" si="12"/>
        <v>1066.4296315128593</v>
      </c>
      <c r="M41" s="27">
        <f t="shared" si="5"/>
        <v>96119.5309529424</v>
      </c>
      <c r="N41" s="32">
        <f t="shared" si="6"/>
        <v>11.5</v>
      </c>
      <c r="O41" s="30">
        <f t="shared" si="7"/>
        <v>922.5245948999054</v>
      </c>
      <c r="P41" s="29">
        <f t="shared" si="8"/>
        <v>1</v>
      </c>
      <c r="Q41" s="14"/>
      <c r="R41" s="14"/>
    </row>
    <row r="42" spans="1:18" s="2" customFormat="1" ht="12.75">
      <c r="A42" s="9"/>
      <c r="B42" s="9">
        <v>32</v>
      </c>
      <c r="C42" s="40"/>
      <c r="D42" s="27">
        <f t="shared" si="9"/>
        <v>416.6666666666667</v>
      </c>
      <c r="E42" s="27">
        <f t="shared" si="10"/>
        <v>834.5486111111096</v>
      </c>
      <c r="F42" s="28">
        <f t="shared" si="11"/>
        <v>1251.2152777777762</v>
      </c>
      <c r="G42" s="27">
        <f t="shared" si="0"/>
        <v>86666.66666666651</v>
      </c>
      <c r="H42" s="29">
        <f t="shared" si="1"/>
        <v>11.5</v>
      </c>
      <c r="I42" s="30">
        <f t="shared" si="2"/>
        <v>834.5486111111096</v>
      </c>
      <c r="J42" s="31">
        <f t="shared" si="3"/>
        <v>145.28412654716135</v>
      </c>
      <c r="K42" s="27">
        <f t="shared" si="4"/>
        <v>921.1455049656979</v>
      </c>
      <c r="L42" s="28">
        <f t="shared" si="12"/>
        <v>1066.4296315128593</v>
      </c>
      <c r="M42" s="27">
        <f t="shared" si="5"/>
        <v>95974.24682639523</v>
      </c>
      <c r="N42" s="32">
        <f t="shared" si="6"/>
        <v>11.5</v>
      </c>
      <c r="O42" s="30">
        <f t="shared" si="7"/>
        <v>921.1455049656979</v>
      </c>
      <c r="P42" s="29">
        <f t="shared" si="8"/>
        <v>1</v>
      </c>
      <c r="Q42" s="14"/>
      <c r="R42" s="14"/>
    </row>
    <row r="43" spans="1:18" s="2" customFormat="1" ht="12.75">
      <c r="A43" s="9"/>
      <c r="B43" s="9">
        <v>33</v>
      </c>
      <c r="C43" s="40"/>
      <c r="D43" s="27">
        <f t="shared" si="9"/>
        <v>416.6666666666667</v>
      </c>
      <c r="E43" s="27">
        <f t="shared" si="10"/>
        <v>830.5555555555542</v>
      </c>
      <c r="F43" s="28">
        <f t="shared" si="11"/>
        <v>1247.2222222222208</v>
      </c>
      <c r="G43" s="27">
        <f t="shared" si="0"/>
        <v>86249.99999999984</v>
      </c>
      <c r="H43" s="29">
        <f t="shared" si="1"/>
        <v>11.5</v>
      </c>
      <c r="I43" s="30">
        <f t="shared" si="2"/>
        <v>830.5555555555542</v>
      </c>
      <c r="J43" s="31">
        <f t="shared" si="3"/>
        <v>146.67643275990497</v>
      </c>
      <c r="K43" s="27">
        <f t="shared" si="4"/>
        <v>919.7531987529543</v>
      </c>
      <c r="L43" s="28">
        <f t="shared" si="12"/>
        <v>1066.4296315128593</v>
      </c>
      <c r="M43" s="27">
        <f t="shared" si="5"/>
        <v>95827.57039363532</v>
      </c>
      <c r="N43" s="32">
        <f t="shared" si="6"/>
        <v>11.5</v>
      </c>
      <c r="O43" s="30">
        <f t="shared" si="7"/>
        <v>919.7531987529543</v>
      </c>
      <c r="P43" s="29">
        <f t="shared" si="8"/>
        <v>1</v>
      </c>
      <c r="Q43" s="14"/>
      <c r="R43" s="14"/>
    </row>
    <row r="44" spans="1:18" s="2" customFormat="1" ht="12.75">
      <c r="A44" s="9"/>
      <c r="B44" s="9">
        <v>34</v>
      </c>
      <c r="C44" s="40"/>
      <c r="D44" s="27">
        <f t="shared" si="9"/>
        <v>416.6666666666667</v>
      </c>
      <c r="E44" s="27">
        <f t="shared" si="10"/>
        <v>826.5624999999985</v>
      </c>
      <c r="F44" s="28">
        <f t="shared" si="11"/>
        <v>1243.2291666666652</v>
      </c>
      <c r="G44" s="27">
        <f t="shared" si="0"/>
        <v>85833.33333333317</v>
      </c>
      <c r="H44" s="29">
        <f t="shared" si="1"/>
        <v>11.5</v>
      </c>
      <c r="I44" s="30">
        <f t="shared" si="2"/>
        <v>826.5624999999985</v>
      </c>
      <c r="J44" s="31">
        <f t="shared" si="3"/>
        <v>148.08208190718744</v>
      </c>
      <c r="K44" s="27">
        <f t="shared" si="4"/>
        <v>918.3475496056718</v>
      </c>
      <c r="L44" s="28">
        <f t="shared" si="12"/>
        <v>1066.4296315128593</v>
      </c>
      <c r="M44" s="27">
        <f t="shared" si="5"/>
        <v>95679.48831172814</v>
      </c>
      <c r="N44" s="32">
        <f t="shared" si="6"/>
        <v>11.5</v>
      </c>
      <c r="O44" s="30">
        <f t="shared" si="7"/>
        <v>918.3475496056718</v>
      </c>
      <c r="P44" s="29">
        <f t="shared" si="8"/>
        <v>1</v>
      </c>
      <c r="Q44" s="14"/>
      <c r="R44" s="14"/>
    </row>
    <row r="45" spans="1:18" s="2" customFormat="1" ht="12.75">
      <c r="A45" s="9"/>
      <c r="B45" s="9">
        <v>35</v>
      </c>
      <c r="C45" s="40"/>
      <c r="D45" s="27">
        <f t="shared" si="9"/>
        <v>416.6666666666667</v>
      </c>
      <c r="E45" s="27">
        <f t="shared" si="10"/>
        <v>822.5694444444429</v>
      </c>
      <c r="F45" s="28">
        <f t="shared" si="11"/>
        <v>1239.2361111111095</v>
      </c>
      <c r="G45" s="27">
        <f t="shared" si="0"/>
        <v>85416.6666666665</v>
      </c>
      <c r="H45" s="29">
        <f t="shared" si="1"/>
        <v>11.5</v>
      </c>
      <c r="I45" s="30">
        <f t="shared" si="2"/>
        <v>822.5694444444429</v>
      </c>
      <c r="J45" s="31">
        <f t="shared" si="3"/>
        <v>149.5012018587979</v>
      </c>
      <c r="K45" s="27">
        <f t="shared" si="4"/>
        <v>916.9284296540613</v>
      </c>
      <c r="L45" s="28">
        <f t="shared" si="12"/>
        <v>1066.4296315128593</v>
      </c>
      <c r="M45" s="27">
        <f t="shared" si="5"/>
        <v>95529.98710986934</v>
      </c>
      <c r="N45" s="32">
        <f t="shared" si="6"/>
        <v>11.5</v>
      </c>
      <c r="O45" s="30">
        <f t="shared" si="7"/>
        <v>916.9284296540613</v>
      </c>
      <c r="P45" s="29">
        <f t="shared" si="8"/>
        <v>1</v>
      </c>
      <c r="Q45" s="14"/>
      <c r="R45" s="14"/>
    </row>
    <row r="46" spans="1:18" s="2" customFormat="1" ht="12.75">
      <c r="A46" s="9"/>
      <c r="B46" s="9">
        <v>36</v>
      </c>
      <c r="C46" s="40"/>
      <c r="D46" s="27">
        <f t="shared" si="9"/>
        <v>416.6666666666667</v>
      </c>
      <c r="E46" s="27">
        <f t="shared" si="10"/>
        <v>818.5763888888873</v>
      </c>
      <c r="F46" s="28">
        <f t="shared" si="11"/>
        <v>1235.243055555554</v>
      </c>
      <c r="G46" s="27">
        <f t="shared" si="0"/>
        <v>84999.99999999983</v>
      </c>
      <c r="H46" s="29">
        <f t="shared" si="1"/>
        <v>11.5</v>
      </c>
      <c r="I46" s="30">
        <f t="shared" si="2"/>
        <v>818.5763888888873</v>
      </c>
      <c r="J46" s="31">
        <f t="shared" si="3"/>
        <v>150.9339217099448</v>
      </c>
      <c r="K46" s="27">
        <f t="shared" si="4"/>
        <v>915.4957098029145</v>
      </c>
      <c r="L46" s="28">
        <f t="shared" si="12"/>
        <v>1066.4296315128593</v>
      </c>
      <c r="M46" s="27">
        <f t="shared" si="5"/>
        <v>95379.05318815939</v>
      </c>
      <c r="N46" s="32">
        <f t="shared" si="6"/>
        <v>11.5</v>
      </c>
      <c r="O46" s="30">
        <f t="shared" si="7"/>
        <v>915.4957098029145</v>
      </c>
      <c r="P46" s="29">
        <f t="shared" si="8"/>
        <v>1</v>
      </c>
      <c r="Q46" s="14"/>
      <c r="R46" s="14"/>
    </row>
    <row r="47" spans="1:18" s="5" customFormat="1" ht="12.75">
      <c r="A47" s="10">
        <v>4</v>
      </c>
      <c r="B47" s="10">
        <v>37</v>
      </c>
      <c r="C47" s="41"/>
      <c r="D47" s="33">
        <f t="shared" si="9"/>
        <v>416.6666666666667</v>
      </c>
      <c r="E47" s="33">
        <f t="shared" si="10"/>
        <v>814.5833333333317</v>
      </c>
      <c r="F47" s="34">
        <f t="shared" si="11"/>
        <v>1231.2499999999984</v>
      </c>
      <c r="G47" s="27">
        <f t="shared" si="0"/>
        <v>84583.33333333315</v>
      </c>
      <c r="H47" s="35">
        <f t="shared" si="1"/>
        <v>11.5</v>
      </c>
      <c r="I47" s="36">
        <f t="shared" si="2"/>
        <v>814.5833333333317</v>
      </c>
      <c r="J47" s="37">
        <f t="shared" si="3"/>
        <v>152.3803717929984</v>
      </c>
      <c r="K47" s="33">
        <f t="shared" si="4"/>
        <v>914.0492597198609</v>
      </c>
      <c r="L47" s="34">
        <f t="shared" si="12"/>
        <v>1066.4296315128593</v>
      </c>
      <c r="M47" s="27">
        <f t="shared" si="5"/>
        <v>95226.6728163664</v>
      </c>
      <c r="N47" s="38">
        <f t="shared" si="6"/>
        <v>11.5</v>
      </c>
      <c r="O47" s="36">
        <f t="shared" si="7"/>
        <v>914.0492597198609</v>
      </c>
      <c r="P47" s="35">
        <f t="shared" si="8"/>
        <v>1</v>
      </c>
      <c r="Q47" s="15"/>
      <c r="R47" s="15"/>
    </row>
    <row r="48" spans="1:18" s="5" customFormat="1" ht="12.75">
      <c r="A48" s="10"/>
      <c r="B48" s="10">
        <v>38</v>
      </c>
      <c r="C48" s="41"/>
      <c r="D48" s="33">
        <f t="shared" si="9"/>
        <v>416.6666666666667</v>
      </c>
      <c r="E48" s="33">
        <f t="shared" si="10"/>
        <v>810.590277777776</v>
      </c>
      <c r="F48" s="34">
        <f t="shared" si="11"/>
        <v>1227.2569444444428</v>
      </c>
      <c r="G48" s="27">
        <f t="shared" si="0"/>
        <v>84166.66666666648</v>
      </c>
      <c r="H48" s="35">
        <f t="shared" si="1"/>
        <v>11.5</v>
      </c>
      <c r="I48" s="36">
        <f t="shared" si="2"/>
        <v>810.590277777776</v>
      </c>
      <c r="J48" s="37">
        <f t="shared" si="3"/>
        <v>153.84068368934788</v>
      </c>
      <c r="K48" s="33">
        <f t="shared" si="4"/>
        <v>912.5889478235114</v>
      </c>
      <c r="L48" s="34">
        <f t="shared" si="12"/>
        <v>1066.4296315128593</v>
      </c>
      <c r="M48" s="27">
        <f t="shared" si="5"/>
        <v>95072.83213267705</v>
      </c>
      <c r="N48" s="38">
        <f t="shared" si="6"/>
        <v>11.5</v>
      </c>
      <c r="O48" s="36">
        <f t="shared" si="7"/>
        <v>912.5889478235114</v>
      </c>
      <c r="P48" s="35">
        <f t="shared" si="8"/>
        <v>1</v>
      </c>
      <c r="Q48" s="15"/>
      <c r="R48" s="15"/>
    </row>
    <row r="49" spans="1:18" s="5" customFormat="1" ht="12.75">
      <c r="A49" s="10"/>
      <c r="B49" s="10">
        <v>39</v>
      </c>
      <c r="C49" s="41"/>
      <c r="D49" s="33">
        <f t="shared" si="9"/>
        <v>416.6666666666667</v>
      </c>
      <c r="E49" s="33">
        <f t="shared" si="10"/>
        <v>806.5972222222205</v>
      </c>
      <c r="F49" s="34">
        <f t="shared" si="11"/>
        <v>1223.263888888887</v>
      </c>
      <c r="G49" s="27">
        <f t="shared" si="0"/>
        <v>83749.99999999981</v>
      </c>
      <c r="H49" s="35">
        <f t="shared" si="1"/>
        <v>11.5</v>
      </c>
      <c r="I49" s="36">
        <f t="shared" si="2"/>
        <v>806.5972222222205</v>
      </c>
      <c r="J49" s="37">
        <f t="shared" si="3"/>
        <v>155.31499024137077</v>
      </c>
      <c r="K49" s="33">
        <f t="shared" si="4"/>
        <v>911.1146412714885</v>
      </c>
      <c r="L49" s="34">
        <f t="shared" si="12"/>
        <v>1066.4296315128593</v>
      </c>
      <c r="M49" s="27">
        <f t="shared" si="5"/>
        <v>94917.51714243568</v>
      </c>
      <c r="N49" s="38">
        <f t="shared" si="6"/>
        <v>11.5</v>
      </c>
      <c r="O49" s="36">
        <f t="shared" si="7"/>
        <v>911.1146412714885</v>
      </c>
      <c r="P49" s="35">
        <f t="shared" si="8"/>
        <v>1</v>
      </c>
      <c r="Q49" s="15"/>
      <c r="R49" s="15"/>
    </row>
    <row r="50" spans="1:18" s="5" customFormat="1" ht="12.75">
      <c r="A50" s="10"/>
      <c r="B50" s="10">
        <v>40</v>
      </c>
      <c r="C50" s="41"/>
      <c r="D50" s="33">
        <f t="shared" si="9"/>
        <v>416.6666666666667</v>
      </c>
      <c r="E50" s="33">
        <f t="shared" si="10"/>
        <v>802.6041666666648</v>
      </c>
      <c r="F50" s="34">
        <f t="shared" si="11"/>
        <v>1219.2708333333314</v>
      </c>
      <c r="G50" s="27">
        <f t="shared" si="0"/>
        <v>83333.33333333314</v>
      </c>
      <c r="H50" s="35">
        <f t="shared" si="1"/>
        <v>11.5</v>
      </c>
      <c r="I50" s="36">
        <f t="shared" si="2"/>
        <v>802.6041666666648</v>
      </c>
      <c r="J50" s="37">
        <f t="shared" si="3"/>
        <v>156.80342556451728</v>
      </c>
      <c r="K50" s="33">
        <f t="shared" si="4"/>
        <v>909.626205948342</v>
      </c>
      <c r="L50" s="34">
        <f t="shared" si="12"/>
        <v>1066.4296315128593</v>
      </c>
      <c r="M50" s="27">
        <f t="shared" si="5"/>
        <v>94760.71371687116</v>
      </c>
      <c r="N50" s="38">
        <f t="shared" si="6"/>
        <v>11.5</v>
      </c>
      <c r="O50" s="36">
        <f t="shared" si="7"/>
        <v>909.626205948342</v>
      </c>
      <c r="P50" s="35">
        <f t="shared" si="8"/>
        <v>1</v>
      </c>
      <c r="Q50" s="15"/>
      <c r="R50" s="15"/>
    </row>
    <row r="51" spans="1:18" s="5" customFormat="1" ht="12.75">
      <c r="A51" s="10"/>
      <c r="B51" s="10">
        <v>41</v>
      </c>
      <c r="C51" s="41"/>
      <c r="D51" s="33">
        <f aca="true" t="shared" si="13" ref="D51:D66">D50</f>
        <v>416.6666666666667</v>
      </c>
      <c r="E51" s="33">
        <f aca="true" t="shared" si="14" ref="E51:E66">G50*H50/100/12</f>
        <v>798.6111111111094</v>
      </c>
      <c r="F51" s="34">
        <f aca="true" t="shared" si="15" ref="F51:F66">D51+E51</f>
        <v>1215.277777777776</v>
      </c>
      <c r="G51" s="27">
        <f t="shared" si="0"/>
        <v>82916.66666666647</v>
      </c>
      <c r="H51" s="35">
        <f aca="true" t="shared" si="16" ref="H51:H66">H50</f>
        <v>11.5</v>
      </c>
      <c r="I51" s="36">
        <f t="shared" si="2"/>
        <v>798.6111111111094</v>
      </c>
      <c r="J51" s="37">
        <f t="shared" si="3"/>
        <v>158.3061250595107</v>
      </c>
      <c r="K51" s="33">
        <f t="shared" si="4"/>
        <v>908.1235064533486</v>
      </c>
      <c r="L51" s="34">
        <f t="shared" si="12"/>
        <v>1066.4296315128593</v>
      </c>
      <c r="M51" s="27">
        <f t="shared" si="5"/>
        <v>94602.40759181166</v>
      </c>
      <c r="N51" s="38">
        <f t="shared" si="6"/>
        <v>11.5</v>
      </c>
      <c r="O51" s="36">
        <f t="shared" si="7"/>
        <v>908.1235064533486</v>
      </c>
      <c r="P51" s="35">
        <f t="shared" si="8"/>
        <v>1</v>
      </c>
      <c r="Q51" s="15"/>
      <c r="R51" s="15"/>
    </row>
    <row r="52" spans="1:18" s="5" customFormat="1" ht="12.75">
      <c r="A52" s="10"/>
      <c r="B52" s="10">
        <v>42</v>
      </c>
      <c r="C52" s="41"/>
      <c r="D52" s="33">
        <f t="shared" si="13"/>
        <v>416.6666666666667</v>
      </c>
      <c r="E52" s="33">
        <f t="shared" si="14"/>
        <v>794.6180555555537</v>
      </c>
      <c r="F52" s="34">
        <f t="shared" si="15"/>
        <v>1211.2847222222204</v>
      </c>
      <c r="G52" s="27">
        <f t="shared" si="0"/>
        <v>82499.9999999998</v>
      </c>
      <c r="H52" s="35">
        <f t="shared" si="16"/>
        <v>11.5</v>
      </c>
      <c r="I52" s="36">
        <f t="shared" si="2"/>
        <v>794.6180555555537</v>
      </c>
      <c r="J52" s="37">
        <f t="shared" si="3"/>
        <v>159.8232254246642</v>
      </c>
      <c r="K52" s="33">
        <f t="shared" si="4"/>
        <v>906.6064060881951</v>
      </c>
      <c r="L52" s="34">
        <f t="shared" si="12"/>
        <v>1066.4296315128593</v>
      </c>
      <c r="M52" s="27">
        <f t="shared" si="5"/>
        <v>94442.58436638699</v>
      </c>
      <c r="N52" s="38">
        <f t="shared" si="6"/>
        <v>11.5</v>
      </c>
      <c r="O52" s="36">
        <f t="shared" si="7"/>
        <v>906.6064060881951</v>
      </c>
      <c r="P52" s="35">
        <f t="shared" si="8"/>
        <v>1</v>
      </c>
      <c r="Q52" s="15"/>
      <c r="R52" s="15"/>
    </row>
    <row r="53" spans="1:18" s="5" customFormat="1" ht="12.75">
      <c r="A53" s="10"/>
      <c r="B53" s="10">
        <v>43</v>
      </c>
      <c r="C53" s="41"/>
      <c r="D53" s="33">
        <f t="shared" si="13"/>
        <v>416.6666666666667</v>
      </c>
      <c r="E53" s="33">
        <f t="shared" si="14"/>
        <v>790.6249999999981</v>
      </c>
      <c r="F53" s="34">
        <f t="shared" si="15"/>
        <v>1207.2916666666647</v>
      </c>
      <c r="G53" s="27">
        <f t="shared" si="0"/>
        <v>82083.33333333312</v>
      </c>
      <c r="H53" s="35">
        <f t="shared" si="16"/>
        <v>11.5</v>
      </c>
      <c r="I53" s="36">
        <f t="shared" si="2"/>
        <v>790.6249999999981</v>
      </c>
      <c r="J53" s="37">
        <f t="shared" si="3"/>
        <v>161.3548646683172</v>
      </c>
      <c r="K53" s="33">
        <f t="shared" si="4"/>
        <v>905.0747668445421</v>
      </c>
      <c r="L53" s="34">
        <f t="shared" si="12"/>
        <v>1066.4296315128593</v>
      </c>
      <c r="M53" s="27">
        <f t="shared" si="5"/>
        <v>94281.22950171867</v>
      </c>
      <c r="N53" s="38">
        <f t="shared" si="6"/>
        <v>11.5</v>
      </c>
      <c r="O53" s="36">
        <f t="shared" si="7"/>
        <v>905.0747668445421</v>
      </c>
      <c r="P53" s="35">
        <f t="shared" si="8"/>
        <v>1</v>
      </c>
      <c r="Q53" s="15"/>
      <c r="R53" s="15"/>
    </row>
    <row r="54" spans="1:18" s="5" customFormat="1" ht="12.75">
      <c r="A54" s="10"/>
      <c r="B54" s="10">
        <v>44</v>
      </c>
      <c r="C54" s="41"/>
      <c r="D54" s="33">
        <f t="shared" si="13"/>
        <v>416.6666666666667</v>
      </c>
      <c r="E54" s="33">
        <f t="shared" si="14"/>
        <v>786.6319444444424</v>
      </c>
      <c r="F54" s="34">
        <f t="shared" si="15"/>
        <v>1203.298611111109</v>
      </c>
      <c r="G54" s="27">
        <f t="shared" si="0"/>
        <v>81666.66666666645</v>
      </c>
      <c r="H54" s="35">
        <f t="shared" si="16"/>
        <v>11.5</v>
      </c>
      <c r="I54" s="36">
        <f t="shared" si="2"/>
        <v>786.6319444444424</v>
      </c>
      <c r="J54" s="37">
        <f t="shared" si="3"/>
        <v>162.90118212138862</v>
      </c>
      <c r="K54" s="33">
        <f t="shared" si="4"/>
        <v>903.5284493914706</v>
      </c>
      <c r="L54" s="34">
        <f t="shared" si="12"/>
        <v>1066.4296315128593</v>
      </c>
      <c r="M54" s="27">
        <f t="shared" si="5"/>
        <v>94118.32831959728</v>
      </c>
      <c r="N54" s="38">
        <f t="shared" si="6"/>
        <v>11.5</v>
      </c>
      <c r="O54" s="36">
        <f t="shared" si="7"/>
        <v>903.5284493914706</v>
      </c>
      <c r="P54" s="35">
        <f t="shared" si="8"/>
        <v>1</v>
      </c>
      <c r="Q54" s="15"/>
      <c r="R54" s="15"/>
    </row>
    <row r="55" spans="1:18" s="5" customFormat="1" ht="12.75">
      <c r="A55" s="10"/>
      <c r="B55" s="10">
        <v>45</v>
      </c>
      <c r="C55" s="41"/>
      <c r="D55" s="33">
        <f t="shared" si="13"/>
        <v>416.6666666666667</v>
      </c>
      <c r="E55" s="33">
        <f t="shared" si="14"/>
        <v>782.6388888888869</v>
      </c>
      <c r="F55" s="34">
        <f t="shared" si="15"/>
        <v>1199.3055555555536</v>
      </c>
      <c r="G55" s="27">
        <f t="shared" si="0"/>
        <v>81249.99999999978</v>
      </c>
      <c r="H55" s="35">
        <f t="shared" si="16"/>
        <v>11.5</v>
      </c>
      <c r="I55" s="36">
        <f t="shared" si="2"/>
        <v>782.6388888888869</v>
      </c>
      <c r="J55" s="37">
        <f t="shared" si="3"/>
        <v>164.46231845005207</v>
      </c>
      <c r="K55" s="33">
        <f t="shared" si="4"/>
        <v>901.9673130628072</v>
      </c>
      <c r="L55" s="34">
        <f t="shared" si="12"/>
        <v>1066.4296315128593</v>
      </c>
      <c r="M55" s="27">
        <f t="shared" si="5"/>
        <v>93953.86600114722</v>
      </c>
      <c r="N55" s="38">
        <f t="shared" si="6"/>
        <v>11.5</v>
      </c>
      <c r="O55" s="36">
        <f t="shared" si="7"/>
        <v>901.9673130628072</v>
      </c>
      <c r="P55" s="35">
        <f t="shared" si="8"/>
        <v>1</v>
      </c>
      <c r="Q55" s="15"/>
      <c r="R55" s="15"/>
    </row>
    <row r="56" spans="1:18" s="5" customFormat="1" ht="12.75">
      <c r="A56" s="10"/>
      <c r="B56" s="10">
        <v>46</v>
      </c>
      <c r="C56" s="41"/>
      <c r="D56" s="33">
        <f t="shared" si="13"/>
        <v>416.6666666666667</v>
      </c>
      <c r="E56" s="33">
        <f t="shared" si="14"/>
        <v>778.6458333333312</v>
      </c>
      <c r="F56" s="34">
        <f t="shared" si="15"/>
        <v>1195.312499999998</v>
      </c>
      <c r="G56" s="27">
        <f t="shared" si="0"/>
        <v>80833.33333333311</v>
      </c>
      <c r="H56" s="35">
        <f t="shared" si="16"/>
        <v>11.5</v>
      </c>
      <c r="I56" s="36">
        <f t="shared" si="2"/>
        <v>778.6458333333312</v>
      </c>
      <c r="J56" s="37">
        <f t="shared" si="3"/>
        <v>166.03841566853157</v>
      </c>
      <c r="K56" s="33">
        <f t="shared" si="4"/>
        <v>900.3912158443277</v>
      </c>
      <c r="L56" s="34">
        <f t="shared" si="12"/>
        <v>1066.4296315128593</v>
      </c>
      <c r="M56" s="27">
        <f t="shared" si="5"/>
        <v>93787.82758547869</v>
      </c>
      <c r="N56" s="38">
        <f t="shared" si="6"/>
        <v>11.5</v>
      </c>
      <c r="O56" s="36">
        <f t="shared" si="7"/>
        <v>900.3912158443277</v>
      </c>
      <c r="P56" s="35">
        <f t="shared" si="8"/>
        <v>1</v>
      </c>
      <c r="Q56" s="15"/>
      <c r="R56" s="15"/>
    </row>
    <row r="57" spans="1:18" s="5" customFormat="1" ht="12.75">
      <c r="A57" s="10"/>
      <c r="B57" s="10">
        <v>47</v>
      </c>
      <c r="C57" s="41"/>
      <c r="D57" s="33">
        <f t="shared" si="13"/>
        <v>416.6666666666667</v>
      </c>
      <c r="E57" s="33">
        <f t="shared" si="14"/>
        <v>774.6527777777757</v>
      </c>
      <c r="F57" s="34">
        <f t="shared" si="15"/>
        <v>1191.3194444444423</v>
      </c>
      <c r="G57" s="27">
        <f t="shared" si="0"/>
        <v>80416.66666666644</v>
      </c>
      <c r="H57" s="35">
        <f t="shared" si="16"/>
        <v>11.5</v>
      </c>
      <c r="I57" s="36">
        <f t="shared" si="2"/>
        <v>774.6527777777757</v>
      </c>
      <c r="J57" s="37">
        <f t="shared" si="3"/>
        <v>167.62961715202175</v>
      </c>
      <c r="K57" s="33">
        <f t="shared" si="4"/>
        <v>898.8000143608375</v>
      </c>
      <c r="L57" s="34">
        <f t="shared" si="12"/>
        <v>1066.4296315128593</v>
      </c>
      <c r="M57" s="27">
        <f t="shared" si="5"/>
        <v>93620.19796832667</v>
      </c>
      <c r="N57" s="38">
        <f t="shared" si="6"/>
        <v>11.5</v>
      </c>
      <c r="O57" s="36">
        <f t="shared" si="7"/>
        <v>898.8000143608375</v>
      </c>
      <c r="P57" s="35">
        <f t="shared" si="8"/>
        <v>1</v>
      </c>
      <c r="Q57" s="15"/>
      <c r="R57" s="15"/>
    </row>
    <row r="58" spans="1:18" s="5" customFormat="1" ht="12.75">
      <c r="A58" s="10"/>
      <c r="B58" s="10">
        <v>48</v>
      </c>
      <c r="C58" s="41"/>
      <c r="D58" s="33">
        <f t="shared" si="13"/>
        <v>416.6666666666667</v>
      </c>
      <c r="E58" s="33">
        <f t="shared" si="14"/>
        <v>770.65972222222</v>
      </c>
      <c r="F58" s="34">
        <f t="shared" si="15"/>
        <v>1187.3263888888866</v>
      </c>
      <c r="G58" s="27">
        <f t="shared" si="0"/>
        <v>79999.99999999977</v>
      </c>
      <c r="H58" s="35">
        <f t="shared" si="16"/>
        <v>11.5</v>
      </c>
      <c r="I58" s="36">
        <f t="shared" si="2"/>
        <v>770.65972222222</v>
      </c>
      <c r="J58" s="37">
        <f t="shared" si="3"/>
        <v>169.23606764972862</v>
      </c>
      <c r="K58" s="33">
        <f t="shared" si="4"/>
        <v>897.1935638631306</v>
      </c>
      <c r="L58" s="34">
        <f t="shared" si="12"/>
        <v>1066.4296315128593</v>
      </c>
      <c r="M58" s="27">
        <f t="shared" si="5"/>
        <v>93450.96190067694</v>
      </c>
      <c r="N58" s="38">
        <f t="shared" si="6"/>
        <v>11.5</v>
      </c>
      <c r="O58" s="36">
        <f t="shared" si="7"/>
        <v>897.1935638631306</v>
      </c>
      <c r="P58" s="35">
        <f t="shared" si="8"/>
        <v>1</v>
      </c>
      <c r="Q58" s="15"/>
      <c r="R58" s="15"/>
    </row>
    <row r="59" spans="1:18" s="2" customFormat="1" ht="12.75">
      <c r="A59" s="9">
        <v>5</v>
      </c>
      <c r="B59" s="9">
        <v>49</v>
      </c>
      <c r="C59" s="40"/>
      <c r="D59" s="27">
        <f t="shared" si="13"/>
        <v>416.6666666666667</v>
      </c>
      <c r="E59" s="27">
        <f t="shared" si="14"/>
        <v>766.6666666666644</v>
      </c>
      <c r="F59" s="28">
        <f t="shared" si="15"/>
        <v>1183.333333333331</v>
      </c>
      <c r="G59" s="27">
        <f t="shared" si="0"/>
        <v>79583.3333333331</v>
      </c>
      <c r="H59" s="29">
        <f t="shared" si="16"/>
        <v>11.5</v>
      </c>
      <c r="I59" s="30">
        <f t="shared" si="2"/>
        <v>766.6666666666644</v>
      </c>
      <c r="J59" s="31">
        <f t="shared" si="3"/>
        <v>170.85791329803862</v>
      </c>
      <c r="K59" s="27">
        <f t="shared" si="4"/>
        <v>895.5717182148206</v>
      </c>
      <c r="L59" s="28">
        <f t="shared" si="12"/>
        <v>1066.4296315128593</v>
      </c>
      <c r="M59" s="27">
        <f t="shared" si="5"/>
        <v>93280.1039873789</v>
      </c>
      <c r="N59" s="32">
        <f t="shared" si="6"/>
        <v>11.5</v>
      </c>
      <c r="O59" s="30">
        <f t="shared" si="7"/>
        <v>895.5717182148206</v>
      </c>
      <c r="P59" s="29">
        <f t="shared" si="8"/>
        <v>1</v>
      </c>
      <c r="Q59" s="14"/>
      <c r="R59" s="14"/>
    </row>
    <row r="60" spans="1:18" s="2" customFormat="1" ht="12.75">
      <c r="A60" s="9"/>
      <c r="B60" s="9">
        <v>50</v>
      </c>
      <c r="C60" s="40"/>
      <c r="D60" s="27">
        <f t="shared" si="13"/>
        <v>416.6666666666667</v>
      </c>
      <c r="E60" s="27">
        <f t="shared" si="14"/>
        <v>762.6736111111089</v>
      </c>
      <c r="F60" s="28">
        <f t="shared" si="15"/>
        <v>1179.3402777777756</v>
      </c>
      <c r="G60" s="27">
        <f t="shared" si="0"/>
        <v>79166.66666666642</v>
      </c>
      <c r="H60" s="29">
        <f t="shared" si="16"/>
        <v>11.5</v>
      </c>
      <c r="I60" s="30">
        <f t="shared" si="2"/>
        <v>762.6736111111089</v>
      </c>
      <c r="J60" s="31">
        <f t="shared" si="3"/>
        <v>172.49530163381155</v>
      </c>
      <c r="K60" s="27">
        <f t="shared" si="4"/>
        <v>893.9343298790477</v>
      </c>
      <c r="L60" s="28">
        <f t="shared" si="12"/>
        <v>1066.4296315128593</v>
      </c>
      <c r="M60" s="27">
        <f t="shared" si="5"/>
        <v>93107.60868574509</v>
      </c>
      <c r="N60" s="32">
        <f t="shared" si="6"/>
        <v>11.5</v>
      </c>
      <c r="O60" s="30">
        <f t="shared" si="7"/>
        <v>893.9343298790477</v>
      </c>
      <c r="P60" s="29">
        <f t="shared" si="8"/>
        <v>1</v>
      </c>
      <c r="Q60" s="14"/>
      <c r="R60" s="14"/>
    </row>
    <row r="61" spans="1:18" s="2" customFormat="1" ht="12.75">
      <c r="A61" s="9"/>
      <c r="B61" s="9">
        <v>51</v>
      </c>
      <c r="C61" s="40"/>
      <c r="D61" s="27">
        <f t="shared" si="13"/>
        <v>416.6666666666667</v>
      </c>
      <c r="E61" s="27">
        <f t="shared" si="14"/>
        <v>758.6805555555533</v>
      </c>
      <c r="F61" s="28">
        <f t="shared" si="15"/>
        <v>1175.34722222222</v>
      </c>
      <c r="G61" s="27">
        <f t="shared" si="0"/>
        <v>78749.99999999975</v>
      </c>
      <c r="H61" s="29">
        <f t="shared" si="16"/>
        <v>11.5</v>
      </c>
      <c r="I61" s="30">
        <f t="shared" si="2"/>
        <v>758.6805555555533</v>
      </c>
      <c r="J61" s="31">
        <f t="shared" si="3"/>
        <v>174.1483816078022</v>
      </c>
      <c r="K61" s="27">
        <f t="shared" si="4"/>
        <v>892.281249905057</v>
      </c>
      <c r="L61" s="28">
        <f t="shared" si="12"/>
        <v>1066.4296315128593</v>
      </c>
      <c r="M61" s="27">
        <f t="shared" si="5"/>
        <v>92933.46030413729</v>
      </c>
      <c r="N61" s="32">
        <f t="shared" si="6"/>
        <v>11.5</v>
      </c>
      <c r="O61" s="30">
        <f t="shared" si="7"/>
        <v>892.281249905057</v>
      </c>
      <c r="P61" s="29">
        <f t="shared" si="8"/>
        <v>1</v>
      </c>
      <c r="Q61" s="14"/>
      <c r="R61" s="14"/>
    </row>
    <row r="62" spans="1:18" s="2" customFormat="1" ht="12.75">
      <c r="A62" s="9"/>
      <c r="B62" s="9">
        <v>52</v>
      </c>
      <c r="C62" s="40"/>
      <c r="D62" s="27">
        <f t="shared" si="13"/>
        <v>416.6666666666667</v>
      </c>
      <c r="E62" s="27">
        <f t="shared" si="14"/>
        <v>754.6874999999977</v>
      </c>
      <c r="F62" s="28">
        <f t="shared" si="15"/>
        <v>1171.3541666666645</v>
      </c>
      <c r="G62" s="27">
        <f t="shared" si="0"/>
        <v>78333.33333333308</v>
      </c>
      <c r="H62" s="29">
        <f t="shared" si="16"/>
        <v>11.5</v>
      </c>
      <c r="I62" s="30">
        <f t="shared" si="2"/>
        <v>754.6874999999977</v>
      </c>
      <c r="J62" s="31">
        <f t="shared" si="3"/>
        <v>175.81730359821017</v>
      </c>
      <c r="K62" s="27">
        <f t="shared" si="4"/>
        <v>890.6123279146491</v>
      </c>
      <c r="L62" s="28">
        <f t="shared" si="12"/>
        <v>1066.4296315128593</v>
      </c>
      <c r="M62" s="27">
        <f t="shared" si="5"/>
        <v>92757.64300053909</v>
      </c>
      <c r="N62" s="32">
        <f t="shared" si="6"/>
        <v>11.5</v>
      </c>
      <c r="O62" s="30">
        <f t="shared" si="7"/>
        <v>890.6123279146491</v>
      </c>
      <c r="P62" s="29">
        <f t="shared" si="8"/>
        <v>1</v>
      </c>
      <c r="Q62" s="14"/>
      <c r="R62" s="14"/>
    </row>
    <row r="63" spans="1:18" s="2" customFormat="1" ht="12.75">
      <c r="A63" s="9"/>
      <c r="B63" s="9">
        <v>53</v>
      </c>
      <c r="C63" s="40"/>
      <c r="D63" s="27">
        <f t="shared" si="13"/>
        <v>416.6666666666667</v>
      </c>
      <c r="E63" s="27">
        <f t="shared" si="14"/>
        <v>750.6944444444421</v>
      </c>
      <c r="F63" s="28">
        <f t="shared" si="15"/>
        <v>1167.3611111111088</v>
      </c>
      <c r="G63" s="27">
        <f t="shared" si="0"/>
        <v>77916.66666666641</v>
      </c>
      <c r="H63" s="29">
        <f t="shared" si="16"/>
        <v>11.5</v>
      </c>
      <c r="I63" s="30">
        <f t="shared" si="2"/>
        <v>750.6944444444421</v>
      </c>
      <c r="J63" s="31">
        <f t="shared" si="3"/>
        <v>177.50221942435962</v>
      </c>
      <c r="K63" s="27">
        <f t="shared" si="4"/>
        <v>888.9274120884996</v>
      </c>
      <c r="L63" s="28">
        <f t="shared" si="12"/>
        <v>1066.4296315128593</v>
      </c>
      <c r="M63" s="27">
        <f t="shared" si="5"/>
        <v>92580.14078111472</v>
      </c>
      <c r="N63" s="32">
        <f t="shared" si="6"/>
        <v>11.5</v>
      </c>
      <c r="O63" s="30">
        <f t="shared" si="7"/>
        <v>888.9274120884996</v>
      </c>
      <c r="P63" s="29">
        <f t="shared" si="8"/>
        <v>1</v>
      </c>
      <c r="Q63" s="14"/>
      <c r="R63" s="14"/>
    </row>
    <row r="64" spans="1:18" s="2" customFormat="1" ht="12.75">
      <c r="A64" s="9"/>
      <c r="B64" s="9">
        <v>54</v>
      </c>
      <c r="C64" s="40"/>
      <c r="D64" s="27">
        <f t="shared" si="13"/>
        <v>416.6666666666667</v>
      </c>
      <c r="E64" s="27">
        <f t="shared" si="14"/>
        <v>746.7013888888864</v>
      </c>
      <c r="F64" s="28">
        <f t="shared" si="15"/>
        <v>1163.3680555555532</v>
      </c>
      <c r="G64" s="27">
        <f t="shared" si="0"/>
        <v>77499.99999999974</v>
      </c>
      <c r="H64" s="29">
        <f t="shared" si="16"/>
        <v>11.5</v>
      </c>
      <c r="I64" s="30">
        <f t="shared" si="2"/>
        <v>746.7013888888864</v>
      </c>
      <c r="J64" s="31">
        <f t="shared" si="3"/>
        <v>179.20328236050977</v>
      </c>
      <c r="K64" s="27">
        <f t="shared" si="4"/>
        <v>887.2263491523495</v>
      </c>
      <c r="L64" s="28">
        <f t="shared" si="12"/>
        <v>1066.4296315128593</v>
      </c>
      <c r="M64" s="27">
        <f t="shared" si="5"/>
        <v>92400.93749875421</v>
      </c>
      <c r="N64" s="32">
        <f t="shared" si="6"/>
        <v>11.5</v>
      </c>
      <c r="O64" s="30">
        <f t="shared" si="7"/>
        <v>887.2263491523495</v>
      </c>
      <c r="P64" s="29">
        <f t="shared" si="8"/>
        <v>1</v>
      </c>
      <c r="Q64" s="14"/>
      <c r="R64" s="14"/>
    </row>
    <row r="65" spans="1:18" s="2" customFormat="1" ht="12.75">
      <c r="A65" s="9"/>
      <c r="B65" s="9">
        <v>55</v>
      </c>
      <c r="C65" s="40"/>
      <c r="D65" s="27">
        <f t="shared" si="13"/>
        <v>416.6666666666667</v>
      </c>
      <c r="E65" s="27">
        <f t="shared" si="14"/>
        <v>742.7083333333308</v>
      </c>
      <c r="F65" s="28">
        <f t="shared" si="15"/>
        <v>1159.3749999999975</v>
      </c>
      <c r="G65" s="27">
        <f t="shared" si="0"/>
        <v>77083.33333333307</v>
      </c>
      <c r="H65" s="29">
        <f t="shared" si="16"/>
        <v>11.5</v>
      </c>
      <c r="I65" s="30">
        <f t="shared" si="2"/>
        <v>742.7083333333308</v>
      </c>
      <c r="J65" s="31">
        <f t="shared" si="3"/>
        <v>180.92064714979801</v>
      </c>
      <c r="K65" s="27">
        <f t="shared" si="4"/>
        <v>885.5089843630612</v>
      </c>
      <c r="L65" s="28">
        <f t="shared" si="12"/>
        <v>1066.4296315128593</v>
      </c>
      <c r="M65" s="27">
        <f t="shared" si="5"/>
        <v>92220.0168516044</v>
      </c>
      <c r="N65" s="32">
        <f t="shared" si="6"/>
        <v>11.5</v>
      </c>
      <c r="O65" s="30">
        <f t="shared" si="7"/>
        <v>885.5089843630612</v>
      </c>
      <c r="P65" s="29">
        <f t="shared" si="8"/>
        <v>1</v>
      </c>
      <c r="Q65" s="14"/>
      <c r="R65" s="14"/>
    </row>
    <row r="66" spans="1:18" s="2" customFormat="1" ht="12.75">
      <c r="A66" s="9"/>
      <c r="B66" s="9">
        <v>56</v>
      </c>
      <c r="C66" s="40"/>
      <c r="D66" s="27">
        <f t="shared" si="13"/>
        <v>416.6666666666667</v>
      </c>
      <c r="E66" s="27">
        <f t="shared" si="14"/>
        <v>738.7152777777752</v>
      </c>
      <c r="F66" s="28">
        <f t="shared" si="15"/>
        <v>1155.3819444444418</v>
      </c>
      <c r="G66" s="27">
        <f t="shared" si="0"/>
        <v>76666.6666666664</v>
      </c>
      <c r="H66" s="29">
        <f t="shared" si="16"/>
        <v>11.5</v>
      </c>
      <c r="I66" s="30">
        <f t="shared" si="2"/>
        <v>738.7152777777752</v>
      </c>
      <c r="J66" s="31">
        <f t="shared" si="3"/>
        <v>182.65447001831694</v>
      </c>
      <c r="K66" s="27">
        <f t="shared" si="4"/>
        <v>883.7751614945423</v>
      </c>
      <c r="L66" s="28">
        <f t="shared" si="12"/>
        <v>1066.4296315128593</v>
      </c>
      <c r="M66" s="27">
        <f t="shared" si="5"/>
        <v>92037.36238158609</v>
      </c>
      <c r="N66" s="32">
        <f t="shared" si="6"/>
        <v>11.5</v>
      </c>
      <c r="O66" s="30">
        <f t="shared" si="7"/>
        <v>883.7751614945423</v>
      </c>
      <c r="P66" s="29">
        <f t="shared" si="8"/>
        <v>1</v>
      </c>
      <c r="Q66" s="14"/>
      <c r="R66" s="14"/>
    </row>
    <row r="67" spans="1:18" s="2" customFormat="1" ht="12.75">
      <c r="A67" s="9"/>
      <c r="B67" s="9">
        <v>57</v>
      </c>
      <c r="C67" s="40"/>
      <c r="D67" s="27">
        <f aca="true" t="shared" si="17" ref="D67:D130">D66</f>
        <v>416.6666666666667</v>
      </c>
      <c r="E67" s="27">
        <f aca="true" t="shared" si="18" ref="E67:E130">G66*H66/100/12</f>
        <v>734.7222222222196</v>
      </c>
      <c r="F67" s="28">
        <f aca="true" t="shared" si="19" ref="F67:F130">D67+E67</f>
        <v>1151.3888888888862</v>
      </c>
      <c r="G67" s="27">
        <f t="shared" si="0"/>
        <v>76249.99999999972</v>
      </c>
      <c r="H67" s="29">
        <f aca="true" t="shared" si="20" ref="H67:H130">H66</f>
        <v>11.5</v>
      </c>
      <c r="I67" s="30">
        <f t="shared" si="2"/>
        <v>734.7222222222196</v>
      </c>
      <c r="J67" s="31">
        <f t="shared" si="3"/>
        <v>184.4049086893258</v>
      </c>
      <c r="K67" s="27">
        <f t="shared" si="4"/>
        <v>882.0247228235335</v>
      </c>
      <c r="L67" s="28">
        <f t="shared" si="12"/>
        <v>1066.4296315128593</v>
      </c>
      <c r="M67" s="27">
        <f t="shared" si="5"/>
        <v>91852.95747289677</v>
      </c>
      <c r="N67" s="32">
        <f t="shared" si="6"/>
        <v>11.5</v>
      </c>
      <c r="O67" s="30">
        <f t="shared" si="7"/>
        <v>882.0247228235335</v>
      </c>
      <c r="P67" s="29">
        <f t="shared" si="8"/>
        <v>1</v>
      </c>
      <c r="Q67" s="14"/>
      <c r="R67" s="14"/>
    </row>
    <row r="68" spans="1:18" s="2" customFormat="1" ht="12.75">
      <c r="A68" s="9"/>
      <c r="B68" s="9">
        <v>58</v>
      </c>
      <c r="C68" s="40"/>
      <c r="D68" s="27">
        <f t="shared" si="17"/>
        <v>416.6666666666667</v>
      </c>
      <c r="E68" s="27">
        <f t="shared" si="18"/>
        <v>730.7291666666641</v>
      </c>
      <c r="F68" s="28">
        <f t="shared" si="19"/>
        <v>1147.3958333333308</v>
      </c>
      <c r="G68" s="27">
        <f t="shared" si="0"/>
        <v>75833.33333333305</v>
      </c>
      <c r="H68" s="29">
        <f t="shared" si="20"/>
        <v>11.5</v>
      </c>
      <c r="I68" s="30">
        <f t="shared" si="2"/>
        <v>730.7291666666641</v>
      </c>
      <c r="J68" s="31">
        <f t="shared" si="3"/>
        <v>186.1721223975985</v>
      </c>
      <c r="K68" s="27">
        <f t="shared" si="4"/>
        <v>880.2575091152607</v>
      </c>
      <c r="L68" s="28">
        <f t="shared" si="12"/>
        <v>1066.4296315128593</v>
      </c>
      <c r="M68" s="27">
        <f t="shared" si="5"/>
        <v>91666.78535049917</v>
      </c>
      <c r="N68" s="32">
        <f t="shared" si="6"/>
        <v>11.5</v>
      </c>
      <c r="O68" s="30">
        <f t="shared" si="7"/>
        <v>880.2575091152607</v>
      </c>
      <c r="P68" s="29">
        <f t="shared" si="8"/>
        <v>1</v>
      </c>
      <c r="Q68" s="14"/>
      <c r="R68" s="14"/>
    </row>
    <row r="69" spans="1:18" s="2" customFormat="1" ht="12.75">
      <c r="A69" s="9"/>
      <c r="B69" s="9">
        <v>59</v>
      </c>
      <c r="C69" s="40"/>
      <c r="D69" s="27">
        <f t="shared" si="17"/>
        <v>416.6666666666667</v>
      </c>
      <c r="E69" s="27">
        <f t="shared" si="18"/>
        <v>726.7361111111085</v>
      </c>
      <c r="F69" s="28">
        <f t="shared" si="19"/>
        <v>1143.402777777775</v>
      </c>
      <c r="G69" s="27">
        <f t="shared" si="0"/>
        <v>75416.66666666638</v>
      </c>
      <c r="H69" s="29">
        <f t="shared" si="20"/>
        <v>11.5</v>
      </c>
      <c r="I69" s="30">
        <f t="shared" si="2"/>
        <v>726.7361111111085</v>
      </c>
      <c r="J69" s="31">
        <f t="shared" si="3"/>
        <v>187.95627190390883</v>
      </c>
      <c r="K69" s="27">
        <f t="shared" si="4"/>
        <v>878.4733596089504</v>
      </c>
      <c r="L69" s="28">
        <f t="shared" si="12"/>
        <v>1066.4296315128593</v>
      </c>
      <c r="M69" s="27">
        <f t="shared" si="5"/>
        <v>91478.82907859526</v>
      </c>
      <c r="N69" s="32">
        <f t="shared" si="6"/>
        <v>11.5</v>
      </c>
      <c r="O69" s="30">
        <f t="shared" si="7"/>
        <v>878.4733596089504</v>
      </c>
      <c r="P69" s="29">
        <f t="shared" si="8"/>
        <v>1</v>
      </c>
      <c r="Q69" s="14"/>
      <c r="R69" s="14"/>
    </row>
    <row r="70" spans="1:18" s="2" customFormat="1" ht="12.75">
      <c r="A70" s="9"/>
      <c r="B70" s="9">
        <v>60</v>
      </c>
      <c r="C70" s="40"/>
      <c r="D70" s="27">
        <f t="shared" si="17"/>
        <v>416.6666666666667</v>
      </c>
      <c r="E70" s="27">
        <f t="shared" si="18"/>
        <v>722.7430555555528</v>
      </c>
      <c r="F70" s="28">
        <f t="shared" si="19"/>
        <v>1139.4097222222194</v>
      </c>
      <c r="G70" s="27">
        <f t="shared" si="0"/>
        <v>74999.99999999971</v>
      </c>
      <c r="H70" s="29">
        <f t="shared" si="20"/>
        <v>11.5</v>
      </c>
      <c r="I70" s="30">
        <f t="shared" si="2"/>
        <v>722.7430555555528</v>
      </c>
      <c r="J70" s="31">
        <f t="shared" si="3"/>
        <v>189.7575195096548</v>
      </c>
      <c r="K70" s="27">
        <f t="shared" si="4"/>
        <v>876.6721120032045</v>
      </c>
      <c r="L70" s="28">
        <f t="shared" si="12"/>
        <v>1066.4296315128593</v>
      </c>
      <c r="M70" s="27">
        <f t="shared" si="5"/>
        <v>91289.0715590856</v>
      </c>
      <c r="N70" s="32">
        <f t="shared" si="6"/>
        <v>11.5</v>
      </c>
      <c r="O70" s="30">
        <f t="shared" si="7"/>
        <v>876.6721120032045</v>
      </c>
      <c r="P70" s="29">
        <f t="shared" si="8"/>
        <v>1</v>
      </c>
      <c r="Q70" s="14"/>
      <c r="R70" s="14"/>
    </row>
    <row r="71" spans="1:18" s="5" customFormat="1" ht="12.75">
      <c r="A71" s="10">
        <v>6</v>
      </c>
      <c r="B71" s="10">
        <v>61</v>
      </c>
      <c r="C71" s="41"/>
      <c r="D71" s="33">
        <f t="shared" si="17"/>
        <v>416.6666666666667</v>
      </c>
      <c r="E71" s="33">
        <f t="shared" si="18"/>
        <v>718.7499999999972</v>
      </c>
      <c r="F71" s="34">
        <f t="shared" si="19"/>
        <v>1135.4166666666638</v>
      </c>
      <c r="G71" s="27">
        <f t="shared" si="0"/>
        <v>74583.33333333304</v>
      </c>
      <c r="H71" s="35">
        <f t="shared" si="20"/>
        <v>11.5</v>
      </c>
      <c r="I71" s="36">
        <f t="shared" si="2"/>
        <v>718.7499999999972</v>
      </c>
      <c r="J71" s="37">
        <f t="shared" si="3"/>
        <v>191.57602907162232</v>
      </c>
      <c r="K71" s="33">
        <f t="shared" si="4"/>
        <v>874.853602441237</v>
      </c>
      <c r="L71" s="34">
        <f t="shared" si="12"/>
        <v>1066.4296315128593</v>
      </c>
      <c r="M71" s="27">
        <f t="shared" si="5"/>
        <v>91097.49553001397</v>
      </c>
      <c r="N71" s="38">
        <f t="shared" si="6"/>
        <v>11.5</v>
      </c>
      <c r="O71" s="36">
        <f t="shared" si="7"/>
        <v>874.853602441237</v>
      </c>
      <c r="P71" s="35">
        <f t="shared" si="8"/>
        <v>1</v>
      </c>
      <c r="Q71" s="15"/>
      <c r="R71" s="15"/>
    </row>
    <row r="72" spans="1:18" s="5" customFormat="1" ht="12.75">
      <c r="A72" s="10"/>
      <c r="B72" s="10">
        <v>62</v>
      </c>
      <c r="C72" s="41"/>
      <c r="D72" s="33">
        <f t="shared" si="17"/>
        <v>416.6666666666667</v>
      </c>
      <c r="E72" s="33">
        <f t="shared" si="18"/>
        <v>714.7569444444416</v>
      </c>
      <c r="F72" s="34">
        <f t="shared" si="19"/>
        <v>1131.4236111111084</v>
      </c>
      <c r="G72" s="27">
        <f t="shared" si="0"/>
        <v>74166.66666666637</v>
      </c>
      <c r="H72" s="35">
        <f t="shared" si="20"/>
        <v>11.5</v>
      </c>
      <c r="I72" s="36">
        <f t="shared" si="2"/>
        <v>714.7569444444416</v>
      </c>
      <c r="J72" s="37">
        <f t="shared" si="3"/>
        <v>193.41196601689205</v>
      </c>
      <c r="K72" s="33">
        <f t="shared" si="4"/>
        <v>873.0176654959672</v>
      </c>
      <c r="L72" s="34">
        <f t="shared" si="12"/>
        <v>1066.4296315128593</v>
      </c>
      <c r="M72" s="27">
        <f t="shared" si="5"/>
        <v>90904.08356399708</v>
      </c>
      <c r="N72" s="38">
        <f t="shared" si="6"/>
        <v>11.5</v>
      </c>
      <c r="O72" s="36">
        <f t="shared" si="7"/>
        <v>873.0176654959672</v>
      </c>
      <c r="P72" s="35">
        <f t="shared" si="8"/>
        <v>1</v>
      </c>
      <c r="Q72" s="15"/>
      <c r="R72" s="15"/>
    </row>
    <row r="73" spans="1:18" s="5" customFormat="1" ht="12.75">
      <c r="A73" s="10"/>
      <c r="B73" s="10">
        <v>63</v>
      </c>
      <c r="C73" s="41"/>
      <c r="D73" s="33">
        <f t="shared" si="17"/>
        <v>416.6666666666667</v>
      </c>
      <c r="E73" s="33">
        <f t="shared" si="18"/>
        <v>710.7638888888861</v>
      </c>
      <c r="F73" s="34">
        <f t="shared" si="19"/>
        <v>1127.4305555555527</v>
      </c>
      <c r="G73" s="27">
        <f t="shared" si="0"/>
        <v>73749.9999999997</v>
      </c>
      <c r="H73" s="35">
        <f t="shared" si="20"/>
        <v>11.5</v>
      </c>
      <c r="I73" s="36">
        <f t="shared" si="2"/>
        <v>710.7638888888861</v>
      </c>
      <c r="J73" s="37">
        <f t="shared" si="3"/>
        <v>195.26549735788728</v>
      </c>
      <c r="K73" s="33">
        <f t="shared" si="4"/>
        <v>871.164134154972</v>
      </c>
      <c r="L73" s="34">
        <f t="shared" si="12"/>
        <v>1066.4296315128593</v>
      </c>
      <c r="M73" s="27">
        <f t="shared" si="5"/>
        <v>90708.81806663919</v>
      </c>
      <c r="N73" s="38">
        <f t="shared" si="6"/>
        <v>11.5</v>
      </c>
      <c r="O73" s="36">
        <f t="shared" si="7"/>
        <v>871.164134154972</v>
      </c>
      <c r="P73" s="35">
        <f t="shared" si="8"/>
        <v>1</v>
      </c>
      <c r="Q73" s="15"/>
      <c r="R73" s="15"/>
    </row>
    <row r="74" spans="1:18" s="5" customFormat="1" ht="12.75">
      <c r="A74" s="10"/>
      <c r="B74" s="10">
        <v>64</v>
      </c>
      <c r="C74" s="41"/>
      <c r="D74" s="33">
        <f t="shared" si="17"/>
        <v>416.6666666666667</v>
      </c>
      <c r="E74" s="33">
        <f t="shared" si="18"/>
        <v>706.7708333333304</v>
      </c>
      <c r="F74" s="34">
        <f t="shared" si="19"/>
        <v>1123.437499999997</v>
      </c>
      <c r="G74" s="27">
        <f t="shared" si="0"/>
        <v>73333.33333333302</v>
      </c>
      <c r="H74" s="35">
        <f t="shared" si="20"/>
        <v>11.5</v>
      </c>
      <c r="I74" s="36">
        <f t="shared" si="2"/>
        <v>706.7708333333304</v>
      </c>
      <c r="J74" s="37">
        <f t="shared" si="3"/>
        <v>197.136791707567</v>
      </c>
      <c r="K74" s="33">
        <f t="shared" si="4"/>
        <v>869.2928398052923</v>
      </c>
      <c r="L74" s="34">
        <f t="shared" si="12"/>
        <v>1066.4296315128593</v>
      </c>
      <c r="M74" s="27">
        <f t="shared" si="5"/>
        <v>90511.68127493162</v>
      </c>
      <c r="N74" s="38">
        <f t="shared" si="6"/>
        <v>11.5</v>
      </c>
      <c r="O74" s="36">
        <f t="shared" si="7"/>
        <v>869.2928398052923</v>
      </c>
      <c r="P74" s="35">
        <f t="shared" si="8"/>
        <v>1</v>
      </c>
      <c r="Q74" s="15"/>
      <c r="R74" s="15"/>
    </row>
    <row r="75" spans="1:18" s="5" customFormat="1" ht="12.75">
      <c r="A75" s="10"/>
      <c r="B75" s="10">
        <v>65</v>
      </c>
      <c r="C75" s="41"/>
      <c r="D75" s="33">
        <f t="shared" si="17"/>
        <v>416.6666666666667</v>
      </c>
      <c r="E75" s="33">
        <f t="shared" si="18"/>
        <v>702.7777777777748</v>
      </c>
      <c r="F75" s="34">
        <f t="shared" si="19"/>
        <v>1119.4444444444414</v>
      </c>
      <c r="G75" s="27">
        <f t="shared" si="0"/>
        <v>72916.66666666635</v>
      </c>
      <c r="H75" s="35">
        <f t="shared" si="20"/>
        <v>11.5</v>
      </c>
      <c r="I75" s="36">
        <f t="shared" si="2"/>
        <v>702.7777777777748</v>
      </c>
      <c r="J75" s="37">
        <f t="shared" si="3"/>
        <v>199.02601929476464</v>
      </c>
      <c r="K75" s="33">
        <f t="shared" si="4"/>
        <v>867.4036122180946</v>
      </c>
      <c r="L75" s="34">
        <f t="shared" si="12"/>
        <v>1066.4296315128593</v>
      </c>
      <c r="M75" s="27">
        <f t="shared" si="5"/>
        <v>90312.65525563686</v>
      </c>
      <c r="N75" s="38">
        <f t="shared" si="6"/>
        <v>11.5</v>
      </c>
      <c r="O75" s="36">
        <f t="shared" si="7"/>
        <v>867.4036122180946</v>
      </c>
      <c r="P75" s="35">
        <f t="shared" si="8"/>
        <v>1</v>
      </c>
      <c r="Q75" s="15"/>
      <c r="R75" s="15"/>
    </row>
    <row r="76" spans="1:18" s="5" customFormat="1" ht="12.75">
      <c r="A76" s="10"/>
      <c r="B76" s="10">
        <v>66</v>
      </c>
      <c r="C76" s="41"/>
      <c r="D76" s="33">
        <f t="shared" si="17"/>
        <v>416.6666666666667</v>
      </c>
      <c r="E76" s="33">
        <f t="shared" si="18"/>
        <v>698.7847222222191</v>
      </c>
      <c r="F76" s="34">
        <f t="shared" si="19"/>
        <v>1115.4513888888857</v>
      </c>
      <c r="G76" s="27">
        <f aca="true" t="shared" si="21" ref="G76:G139">G75-D76-C76</f>
        <v>72499.99999999968</v>
      </c>
      <c r="H76" s="35">
        <f t="shared" si="20"/>
        <v>11.5</v>
      </c>
      <c r="I76" s="36">
        <f aca="true" t="shared" si="22" ref="I76:I139">IF(E76&gt;0,E76,0)</f>
        <v>698.7847222222191</v>
      </c>
      <c r="J76" s="37">
        <f aca="true" t="shared" si="23" ref="J76:J130">L76-K76</f>
        <v>200.9333519796727</v>
      </c>
      <c r="K76" s="33">
        <f aca="true" t="shared" si="24" ref="K76:K130">M75*N75/100/12</f>
        <v>865.4962795331866</v>
      </c>
      <c r="L76" s="34">
        <f t="shared" si="12"/>
        <v>1066.4296315128593</v>
      </c>
      <c r="M76" s="27">
        <f aca="true" t="shared" si="25" ref="M76:M139">M75-J76-C76</f>
        <v>90111.72190365718</v>
      </c>
      <c r="N76" s="38">
        <f aca="true" t="shared" si="26" ref="N76:N130">N75</f>
        <v>11.5</v>
      </c>
      <c r="O76" s="36">
        <f aca="true" t="shared" si="27" ref="O76:O130">IF(K76&gt;0,K76,0)</f>
        <v>865.4962795331866</v>
      </c>
      <c r="P76" s="35">
        <f aca="true" t="shared" si="28" ref="P76:P130">IF(K76&gt;0,1,0)</f>
        <v>1</v>
      </c>
      <c r="Q76" s="15"/>
      <c r="R76" s="15"/>
    </row>
    <row r="77" spans="1:18" s="5" customFormat="1" ht="12.75">
      <c r="A77" s="10"/>
      <c r="B77" s="10">
        <v>67</v>
      </c>
      <c r="C77" s="41"/>
      <c r="D77" s="33">
        <f t="shared" si="17"/>
        <v>416.6666666666667</v>
      </c>
      <c r="E77" s="33">
        <f t="shared" si="18"/>
        <v>694.7916666666637</v>
      </c>
      <c r="F77" s="34">
        <f t="shared" si="19"/>
        <v>1111.4583333333303</v>
      </c>
      <c r="G77" s="27">
        <f t="shared" si="21"/>
        <v>72083.33333333301</v>
      </c>
      <c r="H77" s="35">
        <f t="shared" si="20"/>
        <v>11.5</v>
      </c>
      <c r="I77" s="36">
        <f t="shared" si="22"/>
        <v>694.7916666666637</v>
      </c>
      <c r="J77" s="37">
        <f t="shared" si="23"/>
        <v>202.85896326947807</v>
      </c>
      <c r="K77" s="33">
        <f t="shared" si="24"/>
        <v>863.5706682433812</v>
      </c>
      <c r="L77" s="34">
        <f aca="true" t="shared" si="29" ref="L77:L130">L76</f>
        <v>1066.4296315128593</v>
      </c>
      <c r="M77" s="27">
        <f t="shared" si="25"/>
        <v>89908.8629403877</v>
      </c>
      <c r="N77" s="38">
        <f t="shared" si="26"/>
        <v>11.5</v>
      </c>
      <c r="O77" s="36">
        <f t="shared" si="27"/>
        <v>863.5706682433812</v>
      </c>
      <c r="P77" s="35">
        <f t="shared" si="28"/>
        <v>1</v>
      </c>
      <c r="Q77" s="15"/>
      <c r="R77" s="15"/>
    </row>
    <row r="78" spans="1:18" s="5" customFormat="1" ht="12.75">
      <c r="A78" s="10"/>
      <c r="B78" s="10">
        <v>68</v>
      </c>
      <c r="C78" s="41"/>
      <c r="D78" s="33">
        <f t="shared" si="17"/>
        <v>416.6666666666667</v>
      </c>
      <c r="E78" s="33">
        <f t="shared" si="18"/>
        <v>690.798611111108</v>
      </c>
      <c r="F78" s="34">
        <f t="shared" si="19"/>
        <v>1107.4652777777746</v>
      </c>
      <c r="G78" s="27">
        <f t="shared" si="21"/>
        <v>71666.66666666634</v>
      </c>
      <c r="H78" s="35">
        <f t="shared" si="20"/>
        <v>11.5</v>
      </c>
      <c r="I78" s="36">
        <f t="shared" si="22"/>
        <v>690.798611111108</v>
      </c>
      <c r="J78" s="37">
        <f t="shared" si="23"/>
        <v>204.80302833414385</v>
      </c>
      <c r="K78" s="33">
        <f t="shared" si="24"/>
        <v>861.6266031787154</v>
      </c>
      <c r="L78" s="34">
        <f t="shared" si="29"/>
        <v>1066.4296315128593</v>
      </c>
      <c r="M78" s="27">
        <f t="shared" si="25"/>
        <v>89704.05991205355</v>
      </c>
      <c r="N78" s="38">
        <f t="shared" si="26"/>
        <v>11.5</v>
      </c>
      <c r="O78" s="36">
        <f t="shared" si="27"/>
        <v>861.6266031787154</v>
      </c>
      <c r="P78" s="35">
        <f t="shared" si="28"/>
        <v>1</v>
      </c>
      <c r="Q78" s="15"/>
      <c r="R78" s="15"/>
    </row>
    <row r="79" spans="1:18" s="5" customFormat="1" ht="12.75">
      <c r="A79" s="10"/>
      <c r="B79" s="10">
        <v>69</v>
      </c>
      <c r="C79" s="41"/>
      <c r="D79" s="33">
        <f t="shared" si="17"/>
        <v>416.6666666666667</v>
      </c>
      <c r="E79" s="33">
        <f t="shared" si="18"/>
        <v>686.8055555555525</v>
      </c>
      <c r="F79" s="34">
        <f t="shared" si="19"/>
        <v>1103.4722222222192</v>
      </c>
      <c r="G79" s="27">
        <f t="shared" si="21"/>
        <v>71249.99999999967</v>
      </c>
      <c r="H79" s="35">
        <f t="shared" si="20"/>
        <v>11.5</v>
      </c>
      <c r="I79" s="36">
        <f t="shared" si="22"/>
        <v>686.8055555555525</v>
      </c>
      <c r="J79" s="37">
        <f t="shared" si="23"/>
        <v>206.76572402234603</v>
      </c>
      <c r="K79" s="33">
        <f t="shared" si="24"/>
        <v>859.6639074905132</v>
      </c>
      <c r="L79" s="34">
        <f t="shared" si="29"/>
        <v>1066.4296315128593</v>
      </c>
      <c r="M79" s="27">
        <f t="shared" si="25"/>
        <v>89497.2941880312</v>
      </c>
      <c r="N79" s="38">
        <f t="shared" si="26"/>
        <v>11.5</v>
      </c>
      <c r="O79" s="36">
        <f t="shared" si="27"/>
        <v>859.6639074905132</v>
      </c>
      <c r="P79" s="35">
        <f t="shared" si="28"/>
        <v>1</v>
      </c>
      <c r="Q79" s="15"/>
      <c r="R79" s="15"/>
    </row>
    <row r="80" spans="1:18" s="5" customFormat="1" ht="12.75">
      <c r="A80" s="10"/>
      <c r="B80" s="10">
        <v>70</v>
      </c>
      <c r="C80" s="41"/>
      <c r="D80" s="33">
        <f t="shared" si="17"/>
        <v>416.6666666666667</v>
      </c>
      <c r="E80" s="33">
        <f t="shared" si="18"/>
        <v>682.8124999999968</v>
      </c>
      <c r="F80" s="34">
        <f t="shared" si="19"/>
        <v>1099.4791666666636</v>
      </c>
      <c r="G80" s="27">
        <f t="shared" si="21"/>
        <v>70833.333333333</v>
      </c>
      <c r="H80" s="35">
        <f t="shared" si="20"/>
        <v>11.5</v>
      </c>
      <c r="I80" s="36">
        <f t="shared" si="22"/>
        <v>682.8124999999968</v>
      </c>
      <c r="J80" s="37">
        <f t="shared" si="23"/>
        <v>208.74722887756036</v>
      </c>
      <c r="K80" s="33">
        <f t="shared" si="24"/>
        <v>857.6824026352989</v>
      </c>
      <c r="L80" s="34">
        <f t="shared" si="29"/>
        <v>1066.4296315128593</v>
      </c>
      <c r="M80" s="27">
        <f t="shared" si="25"/>
        <v>89288.54695915364</v>
      </c>
      <c r="N80" s="38">
        <f t="shared" si="26"/>
        <v>11.5</v>
      </c>
      <c r="O80" s="36">
        <f t="shared" si="27"/>
        <v>857.6824026352989</v>
      </c>
      <c r="P80" s="35">
        <f t="shared" si="28"/>
        <v>1</v>
      </c>
      <c r="Q80" s="15"/>
      <c r="R80" s="15"/>
    </row>
    <row r="81" spans="1:18" s="5" customFormat="1" ht="12.75">
      <c r="A81" s="10"/>
      <c r="B81" s="10">
        <v>71</v>
      </c>
      <c r="C81" s="41"/>
      <c r="D81" s="33">
        <f t="shared" si="17"/>
        <v>416.6666666666667</v>
      </c>
      <c r="E81" s="33">
        <f t="shared" si="18"/>
        <v>678.8194444444412</v>
      </c>
      <c r="F81" s="34">
        <f t="shared" si="19"/>
        <v>1095.486111111108</v>
      </c>
      <c r="G81" s="27">
        <f t="shared" si="21"/>
        <v>70416.66666666632</v>
      </c>
      <c r="H81" s="35">
        <f t="shared" si="20"/>
        <v>11.5</v>
      </c>
      <c r="I81" s="36">
        <f t="shared" si="22"/>
        <v>678.8194444444412</v>
      </c>
      <c r="J81" s="37">
        <f t="shared" si="23"/>
        <v>210.74772315430357</v>
      </c>
      <c r="K81" s="33">
        <f t="shared" si="24"/>
        <v>855.6819083585557</v>
      </c>
      <c r="L81" s="34">
        <f t="shared" si="29"/>
        <v>1066.4296315128593</v>
      </c>
      <c r="M81" s="27">
        <f t="shared" si="25"/>
        <v>89077.79923599934</v>
      </c>
      <c r="N81" s="38">
        <f t="shared" si="26"/>
        <v>11.5</v>
      </c>
      <c r="O81" s="36">
        <f t="shared" si="27"/>
        <v>855.6819083585557</v>
      </c>
      <c r="P81" s="35">
        <f t="shared" si="28"/>
        <v>1</v>
      </c>
      <c r="Q81" s="15"/>
      <c r="R81" s="15"/>
    </row>
    <row r="82" spans="1:18" s="5" customFormat="1" ht="12.75">
      <c r="A82" s="10"/>
      <c r="B82" s="10">
        <v>72</v>
      </c>
      <c r="C82" s="41"/>
      <c r="D82" s="33">
        <f t="shared" si="17"/>
        <v>416.6666666666667</v>
      </c>
      <c r="E82" s="33">
        <f t="shared" si="18"/>
        <v>674.8263888888856</v>
      </c>
      <c r="F82" s="34">
        <f t="shared" si="19"/>
        <v>1091.4930555555522</v>
      </c>
      <c r="G82" s="27">
        <f t="shared" si="21"/>
        <v>69999.99999999965</v>
      </c>
      <c r="H82" s="35">
        <f t="shared" si="20"/>
        <v>11.5</v>
      </c>
      <c r="I82" s="36">
        <f t="shared" si="22"/>
        <v>674.8263888888856</v>
      </c>
      <c r="J82" s="37">
        <f t="shared" si="23"/>
        <v>212.7673888345323</v>
      </c>
      <c r="K82" s="33">
        <f t="shared" si="24"/>
        <v>853.662242678327</v>
      </c>
      <c r="L82" s="34">
        <f t="shared" si="29"/>
        <v>1066.4296315128593</v>
      </c>
      <c r="M82" s="27">
        <f t="shared" si="25"/>
        <v>88865.0318471648</v>
      </c>
      <c r="N82" s="38">
        <f t="shared" si="26"/>
        <v>11.5</v>
      </c>
      <c r="O82" s="36">
        <f t="shared" si="27"/>
        <v>853.662242678327</v>
      </c>
      <c r="P82" s="35">
        <f t="shared" si="28"/>
        <v>1</v>
      </c>
      <c r="Q82" s="15"/>
      <c r="R82" s="15"/>
    </row>
    <row r="83" spans="1:18" s="2" customFormat="1" ht="12.75">
      <c r="A83" s="9">
        <v>7</v>
      </c>
      <c r="B83" s="9">
        <v>73</v>
      </c>
      <c r="C83" s="40"/>
      <c r="D83" s="27">
        <f t="shared" si="17"/>
        <v>416.6666666666667</v>
      </c>
      <c r="E83" s="27">
        <f t="shared" si="18"/>
        <v>670.83333333333</v>
      </c>
      <c r="F83" s="28">
        <f t="shared" si="19"/>
        <v>1087.4999999999966</v>
      </c>
      <c r="G83" s="27">
        <f t="shared" si="21"/>
        <v>69583.33333333298</v>
      </c>
      <c r="H83" s="29">
        <f t="shared" si="20"/>
        <v>11.5</v>
      </c>
      <c r="I83" s="30">
        <f t="shared" si="22"/>
        <v>670.83333333333</v>
      </c>
      <c r="J83" s="31">
        <f t="shared" si="23"/>
        <v>214.8064096441965</v>
      </c>
      <c r="K83" s="27">
        <f t="shared" si="24"/>
        <v>851.6232218686628</v>
      </c>
      <c r="L83" s="28">
        <f t="shared" si="29"/>
        <v>1066.4296315128593</v>
      </c>
      <c r="M83" s="27">
        <f t="shared" si="25"/>
        <v>88650.22543752061</v>
      </c>
      <c r="N83" s="32">
        <f t="shared" si="26"/>
        <v>11.5</v>
      </c>
      <c r="O83" s="30">
        <f t="shared" si="27"/>
        <v>851.6232218686628</v>
      </c>
      <c r="P83" s="29">
        <f t="shared" si="28"/>
        <v>1</v>
      </c>
      <c r="Q83" s="14"/>
      <c r="R83" s="14"/>
    </row>
    <row r="84" spans="1:18" s="2" customFormat="1" ht="12.75">
      <c r="A84" s="9"/>
      <c r="B84" s="9">
        <v>74</v>
      </c>
      <c r="C84" s="40"/>
      <c r="D84" s="27">
        <f t="shared" si="17"/>
        <v>416.6666666666667</v>
      </c>
      <c r="E84" s="27">
        <f t="shared" si="18"/>
        <v>666.8402777777744</v>
      </c>
      <c r="F84" s="28">
        <f t="shared" si="19"/>
        <v>1083.5069444444412</v>
      </c>
      <c r="G84" s="27">
        <f t="shared" si="21"/>
        <v>69166.66666666631</v>
      </c>
      <c r="H84" s="29">
        <f t="shared" si="20"/>
        <v>11.5</v>
      </c>
      <c r="I84" s="30">
        <f t="shared" si="22"/>
        <v>666.8402777777744</v>
      </c>
      <c r="J84" s="31">
        <f t="shared" si="23"/>
        <v>216.8649710699534</v>
      </c>
      <c r="K84" s="27">
        <f t="shared" si="24"/>
        <v>849.5646604429058</v>
      </c>
      <c r="L84" s="28">
        <f t="shared" si="29"/>
        <v>1066.4296315128593</v>
      </c>
      <c r="M84" s="27">
        <f t="shared" si="25"/>
        <v>88433.36046645066</v>
      </c>
      <c r="N84" s="32">
        <f t="shared" si="26"/>
        <v>11.5</v>
      </c>
      <c r="O84" s="30">
        <f t="shared" si="27"/>
        <v>849.5646604429058</v>
      </c>
      <c r="P84" s="29">
        <f t="shared" si="28"/>
        <v>1</v>
      </c>
      <c r="Q84" s="14"/>
      <c r="R84" s="14"/>
    </row>
    <row r="85" spans="1:18" s="2" customFormat="1" ht="12.75">
      <c r="A85" s="9"/>
      <c r="B85" s="9">
        <v>75</v>
      </c>
      <c r="C85" s="40"/>
      <c r="D85" s="27">
        <f t="shared" si="17"/>
        <v>416.6666666666667</v>
      </c>
      <c r="E85" s="27">
        <f t="shared" si="18"/>
        <v>662.8472222222188</v>
      </c>
      <c r="F85" s="28">
        <f t="shared" si="19"/>
        <v>1079.5138888888855</v>
      </c>
      <c r="G85" s="27">
        <f t="shared" si="21"/>
        <v>68749.99999999964</v>
      </c>
      <c r="H85" s="29">
        <f t="shared" si="20"/>
        <v>11.5</v>
      </c>
      <c r="I85" s="30">
        <f t="shared" si="22"/>
        <v>662.8472222222188</v>
      </c>
      <c r="J85" s="31">
        <f t="shared" si="23"/>
        <v>218.94326037604048</v>
      </c>
      <c r="K85" s="27">
        <f t="shared" si="24"/>
        <v>847.4863711368188</v>
      </c>
      <c r="L85" s="28">
        <f t="shared" si="29"/>
        <v>1066.4296315128593</v>
      </c>
      <c r="M85" s="27">
        <f t="shared" si="25"/>
        <v>88214.41720607462</v>
      </c>
      <c r="N85" s="32">
        <f t="shared" si="26"/>
        <v>11.5</v>
      </c>
      <c r="O85" s="30">
        <f t="shared" si="27"/>
        <v>847.4863711368188</v>
      </c>
      <c r="P85" s="29">
        <f t="shared" si="28"/>
        <v>1</v>
      </c>
      <c r="Q85" s="14"/>
      <c r="R85" s="14"/>
    </row>
    <row r="86" spans="1:18" s="2" customFormat="1" ht="12.75">
      <c r="A86" s="9"/>
      <c r="B86" s="9">
        <v>76</v>
      </c>
      <c r="C86" s="40"/>
      <c r="D86" s="27">
        <f t="shared" si="17"/>
        <v>416.6666666666667</v>
      </c>
      <c r="E86" s="27">
        <f t="shared" si="18"/>
        <v>658.8541666666632</v>
      </c>
      <c r="F86" s="28">
        <f t="shared" si="19"/>
        <v>1075.5208333333298</v>
      </c>
      <c r="G86" s="27">
        <f t="shared" si="21"/>
        <v>68333.33333333296</v>
      </c>
      <c r="H86" s="29">
        <f t="shared" si="20"/>
        <v>11.5</v>
      </c>
      <c r="I86" s="30">
        <f t="shared" si="22"/>
        <v>658.8541666666632</v>
      </c>
      <c r="J86" s="31">
        <f t="shared" si="23"/>
        <v>221.04146662131086</v>
      </c>
      <c r="K86" s="27">
        <f t="shared" si="24"/>
        <v>845.3881648915484</v>
      </c>
      <c r="L86" s="28">
        <f t="shared" si="29"/>
        <v>1066.4296315128593</v>
      </c>
      <c r="M86" s="27">
        <f t="shared" si="25"/>
        <v>87993.37573945332</v>
      </c>
      <c r="N86" s="32">
        <f t="shared" si="26"/>
        <v>11.5</v>
      </c>
      <c r="O86" s="30">
        <f t="shared" si="27"/>
        <v>845.3881648915484</v>
      </c>
      <c r="P86" s="29">
        <f t="shared" si="28"/>
        <v>1</v>
      </c>
      <c r="Q86" s="14"/>
      <c r="R86" s="14"/>
    </row>
    <row r="87" spans="1:18" s="2" customFormat="1" ht="12.75">
      <c r="A87" s="9"/>
      <c r="B87" s="9">
        <v>77</v>
      </c>
      <c r="C87" s="40"/>
      <c r="D87" s="27">
        <f t="shared" si="17"/>
        <v>416.6666666666667</v>
      </c>
      <c r="E87" s="27">
        <f t="shared" si="18"/>
        <v>654.8611111111076</v>
      </c>
      <c r="F87" s="28">
        <f t="shared" si="19"/>
        <v>1071.5277777777742</v>
      </c>
      <c r="G87" s="27">
        <f t="shared" si="21"/>
        <v>67916.6666666663</v>
      </c>
      <c r="H87" s="29">
        <f t="shared" si="20"/>
        <v>11.5</v>
      </c>
      <c r="I87" s="30">
        <f t="shared" si="22"/>
        <v>654.8611111111076</v>
      </c>
      <c r="J87" s="31">
        <f t="shared" si="23"/>
        <v>223.15978067643152</v>
      </c>
      <c r="K87" s="27">
        <f t="shared" si="24"/>
        <v>843.2698508364277</v>
      </c>
      <c r="L87" s="28">
        <f t="shared" si="29"/>
        <v>1066.4296315128593</v>
      </c>
      <c r="M87" s="27">
        <f t="shared" si="25"/>
        <v>87770.21595877688</v>
      </c>
      <c r="N87" s="32">
        <f t="shared" si="26"/>
        <v>11.5</v>
      </c>
      <c r="O87" s="30">
        <f t="shared" si="27"/>
        <v>843.2698508364277</v>
      </c>
      <c r="P87" s="29">
        <f t="shared" si="28"/>
        <v>1</v>
      </c>
      <c r="Q87" s="14"/>
      <c r="R87" s="14"/>
    </row>
    <row r="88" spans="1:18" s="2" customFormat="1" ht="12.75">
      <c r="A88" s="9"/>
      <c r="B88" s="9">
        <v>78</v>
      </c>
      <c r="C88" s="40"/>
      <c r="D88" s="27">
        <f t="shared" si="17"/>
        <v>416.6666666666667</v>
      </c>
      <c r="E88" s="27">
        <f t="shared" si="18"/>
        <v>650.8680555555519</v>
      </c>
      <c r="F88" s="28">
        <f t="shared" si="19"/>
        <v>1067.5347222222185</v>
      </c>
      <c r="G88" s="27">
        <f t="shared" si="21"/>
        <v>67499.99999999962</v>
      </c>
      <c r="H88" s="29">
        <f t="shared" si="20"/>
        <v>11.5</v>
      </c>
      <c r="I88" s="30">
        <f t="shared" si="22"/>
        <v>650.8680555555519</v>
      </c>
      <c r="J88" s="31">
        <f t="shared" si="23"/>
        <v>225.29839524124748</v>
      </c>
      <c r="K88" s="27">
        <f t="shared" si="24"/>
        <v>841.1312362716118</v>
      </c>
      <c r="L88" s="28">
        <f t="shared" si="29"/>
        <v>1066.4296315128593</v>
      </c>
      <c r="M88" s="27">
        <f t="shared" si="25"/>
        <v>87544.91756353564</v>
      </c>
      <c r="N88" s="32">
        <f t="shared" si="26"/>
        <v>11.5</v>
      </c>
      <c r="O88" s="30">
        <f t="shared" si="27"/>
        <v>841.1312362716118</v>
      </c>
      <c r="P88" s="29">
        <f t="shared" si="28"/>
        <v>1</v>
      </c>
      <c r="Q88" s="14"/>
      <c r="R88" s="14"/>
    </row>
    <row r="89" spans="1:18" s="2" customFormat="1" ht="12.75">
      <c r="A89" s="9"/>
      <c r="B89" s="9">
        <v>79</v>
      </c>
      <c r="C89" s="40"/>
      <c r="D89" s="27">
        <f t="shared" si="17"/>
        <v>416.6666666666667</v>
      </c>
      <c r="E89" s="27">
        <f t="shared" si="18"/>
        <v>646.8749999999965</v>
      </c>
      <c r="F89" s="28">
        <f t="shared" si="19"/>
        <v>1063.541666666663</v>
      </c>
      <c r="G89" s="27">
        <f t="shared" si="21"/>
        <v>67083.33333333295</v>
      </c>
      <c r="H89" s="29">
        <f t="shared" si="20"/>
        <v>11.5</v>
      </c>
      <c r="I89" s="30">
        <f t="shared" si="22"/>
        <v>646.8749999999965</v>
      </c>
      <c r="J89" s="31">
        <f t="shared" si="23"/>
        <v>227.4575048623094</v>
      </c>
      <c r="K89" s="27">
        <f t="shared" si="24"/>
        <v>838.9721266505499</v>
      </c>
      <c r="L89" s="28">
        <f t="shared" si="29"/>
        <v>1066.4296315128593</v>
      </c>
      <c r="M89" s="27">
        <f t="shared" si="25"/>
        <v>87317.46005867333</v>
      </c>
      <c r="N89" s="32">
        <f t="shared" si="26"/>
        <v>11.5</v>
      </c>
      <c r="O89" s="30">
        <f t="shared" si="27"/>
        <v>838.9721266505499</v>
      </c>
      <c r="P89" s="29">
        <f t="shared" si="28"/>
        <v>1</v>
      </c>
      <c r="Q89" s="14"/>
      <c r="R89" s="14"/>
    </row>
    <row r="90" spans="1:18" s="2" customFormat="1" ht="12.75">
      <c r="A90" s="9"/>
      <c r="B90" s="9">
        <v>80</v>
      </c>
      <c r="C90" s="40"/>
      <c r="D90" s="27">
        <f t="shared" si="17"/>
        <v>416.6666666666667</v>
      </c>
      <c r="E90" s="27">
        <f t="shared" si="18"/>
        <v>642.8819444444408</v>
      </c>
      <c r="F90" s="28">
        <f t="shared" si="19"/>
        <v>1059.5486111111074</v>
      </c>
      <c r="G90" s="27">
        <f t="shared" si="21"/>
        <v>66666.66666666628</v>
      </c>
      <c r="H90" s="29">
        <f t="shared" si="20"/>
        <v>11.5</v>
      </c>
      <c r="I90" s="30">
        <f t="shared" si="22"/>
        <v>642.8819444444408</v>
      </c>
      <c r="J90" s="31">
        <f t="shared" si="23"/>
        <v>229.63730595057325</v>
      </c>
      <c r="K90" s="27">
        <f t="shared" si="24"/>
        <v>836.792325562286</v>
      </c>
      <c r="L90" s="28">
        <f t="shared" si="29"/>
        <v>1066.4296315128593</v>
      </c>
      <c r="M90" s="27">
        <f t="shared" si="25"/>
        <v>87087.82275272276</v>
      </c>
      <c r="N90" s="32">
        <f t="shared" si="26"/>
        <v>11.5</v>
      </c>
      <c r="O90" s="30">
        <f t="shared" si="27"/>
        <v>836.792325562286</v>
      </c>
      <c r="P90" s="29">
        <f t="shared" si="28"/>
        <v>1</v>
      </c>
      <c r="Q90" s="14"/>
      <c r="R90" s="14"/>
    </row>
    <row r="91" spans="1:18" s="2" customFormat="1" ht="12.75">
      <c r="A91" s="9"/>
      <c r="B91" s="9">
        <v>81</v>
      </c>
      <c r="C91" s="40"/>
      <c r="D91" s="27">
        <f t="shared" si="17"/>
        <v>416.6666666666667</v>
      </c>
      <c r="E91" s="27">
        <f t="shared" si="18"/>
        <v>638.8888888888852</v>
      </c>
      <c r="F91" s="28">
        <f t="shared" si="19"/>
        <v>1055.5555555555518</v>
      </c>
      <c r="G91" s="27">
        <f t="shared" si="21"/>
        <v>66249.9999999996</v>
      </c>
      <c r="H91" s="29">
        <f t="shared" si="20"/>
        <v>11.5</v>
      </c>
      <c r="I91" s="30">
        <f t="shared" si="22"/>
        <v>638.8888888888852</v>
      </c>
      <c r="J91" s="31">
        <f t="shared" si="23"/>
        <v>231.8379967992662</v>
      </c>
      <c r="K91" s="27">
        <f t="shared" si="24"/>
        <v>834.5916347135931</v>
      </c>
      <c r="L91" s="28">
        <f t="shared" si="29"/>
        <v>1066.4296315128593</v>
      </c>
      <c r="M91" s="27">
        <f t="shared" si="25"/>
        <v>86855.98475592349</v>
      </c>
      <c r="N91" s="32">
        <f t="shared" si="26"/>
        <v>11.5</v>
      </c>
      <c r="O91" s="30">
        <f t="shared" si="27"/>
        <v>834.5916347135931</v>
      </c>
      <c r="P91" s="29">
        <f t="shared" si="28"/>
        <v>1</v>
      </c>
      <c r="Q91" s="14"/>
      <c r="R91" s="14"/>
    </row>
    <row r="92" spans="1:18" s="2" customFormat="1" ht="12.75">
      <c r="A92" s="9"/>
      <c r="B92" s="9">
        <v>82</v>
      </c>
      <c r="C92" s="40"/>
      <c r="D92" s="27">
        <f t="shared" si="17"/>
        <v>416.6666666666667</v>
      </c>
      <c r="E92" s="27">
        <f t="shared" si="18"/>
        <v>634.8958333333295</v>
      </c>
      <c r="F92" s="28">
        <f t="shared" si="19"/>
        <v>1051.5624999999961</v>
      </c>
      <c r="G92" s="27">
        <f t="shared" si="21"/>
        <v>65833.33333333294</v>
      </c>
      <c r="H92" s="29">
        <f t="shared" si="20"/>
        <v>11.5</v>
      </c>
      <c r="I92" s="30">
        <f t="shared" si="22"/>
        <v>634.8958333333295</v>
      </c>
      <c r="J92" s="31">
        <f t="shared" si="23"/>
        <v>234.0597776019257</v>
      </c>
      <c r="K92" s="27">
        <f t="shared" si="24"/>
        <v>832.3698539109336</v>
      </c>
      <c r="L92" s="28">
        <f t="shared" si="29"/>
        <v>1066.4296315128593</v>
      </c>
      <c r="M92" s="27">
        <f t="shared" si="25"/>
        <v>86621.92497832156</v>
      </c>
      <c r="N92" s="32">
        <f t="shared" si="26"/>
        <v>11.5</v>
      </c>
      <c r="O92" s="30">
        <f t="shared" si="27"/>
        <v>832.3698539109336</v>
      </c>
      <c r="P92" s="29">
        <f t="shared" si="28"/>
        <v>1</v>
      </c>
      <c r="Q92" s="14"/>
      <c r="R92" s="14"/>
    </row>
    <row r="93" spans="1:18" s="2" customFormat="1" ht="12.75">
      <c r="A93" s="9"/>
      <c r="B93" s="9">
        <v>83</v>
      </c>
      <c r="C93" s="40"/>
      <c r="D93" s="27">
        <f t="shared" si="17"/>
        <v>416.6666666666667</v>
      </c>
      <c r="E93" s="27">
        <f t="shared" si="18"/>
        <v>630.902777777774</v>
      </c>
      <c r="F93" s="28">
        <f t="shared" si="19"/>
        <v>1047.5694444444407</v>
      </c>
      <c r="G93" s="27">
        <f t="shared" si="21"/>
        <v>65416.66666666627</v>
      </c>
      <c r="H93" s="29">
        <f t="shared" si="20"/>
        <v>11.5</v>
      </c>
      <c r="I93" s="30">
        <f t="shared" si="22"/>
        <v>630.902777777774</v>
      </c>
      <c r="J93" s="31">
        <f t="shared" si="23"/>
        <v>236.30285047061102</v>
      </c>
      <c r="K93" s="27">
        <f t="shared" si="24"/>
        <v>830.1267810422482</v>
      </c>
      <c r="L93" s="28">
        <f t="shared" si="29"/>
        <v>1066.4296315128593</v>
      </c>
      <c r="M93" s="27">
        <f t="shared" si="25"/>
        <v>86385.62212785095</v>
      </c>
      <c r="N93" s="32">
        <f t="shared" si="26"/>
        <v>11.5</v>
      </c>
      <c r="O93" s="30">
        <f t="shared" si="27"/>
        <v>830.1267810422482</v>
      </c>
      <c r="P93" s="29">
        <f t="shared" si="28"/>
        <v>1</v>
      </c>
      <c r="Q93" s="14"/>
      <c r="R93" s="14"/>
    </row>
    <row r="94" spans="1:18" s="2" customFormat="1" ht="12.75">
      <c r="A94" s="9"/>
      <c r="B94" s="9">
        <v>84</v>
      </c>
      <c r="C94" s="40"/>
      <c r="D94" s="27">
        <f t="shared" si="17"/>
        <v>416.6666666666667</v>
      </c>
      <c r="E94" s="27">
        <f t="shared" si="18"/>
        <v>626.9097222222184</v>
      </c>
      <c r="F94" s="28">
        <f t="shared" si="19"/>
        <v>1043.576388888885</v>
      </c>
      <c r="G94" s="27">
        <f t="shared" si="21"/>
        <v>64999.99999999961</v>
      </c>
      <c r="H94" s="29">
        <f t="shared" si="20"/>
        <v>11.5</v>
      </c>
      <c r="I94" s="30">
        <f t="shared" si="22"/>
        <v>626.9097222222184</v>
      </c>
      <c r="J94" s="31">
        <f t="shared" si="23"/>
        <v>238.5674194542877</v>
      </c>
      <c r="K94" s="27">
        <f t="shared" si="24"/>
        <v>827.8622120585716</v>
      </c>
      <c r="L94" s="28">
        <f t="shared" si="29"/>
        <v>1066.4296315128593</v>
      </c>
      <c r="M94" s="27">
        <f t="shared" si="25"/>
        <v>86147.05470839667</v>
      </c>
      <c r="N94" s="32">
        <f t="shared" si="26"/>
        <v>11.5</v>
      </c>
      <c r="O94" s="30">
        <f t="shared" si="27"/>
        <v>827.8622120585716</v>
      </c>
      <c r="P94" s="29">
        <f t="shared" si="28"/>
        <v>1</v>
      </c>
      <c r="Q94" s="14"/>
      <c r="R94" s="14"/>
    </row>
    <row r="95" spans="1:18" s="5" customFormat="1" ht="12.75">
      <c r="A95" s="10">
        <v>8</v>
      </c>
      <c r="B95" s="10">
        <v>85</v>
      </c>
      <c r="C95" s="41"/>
      <c r="D95" s="33">
        <f t="shared" si="17"/>
        <v>416.6666666666667</v>
      </c>
      <c r="E95" s="33">
        <f t="shared" si="18"/>
        <v>622.9166666666629</v>
      </c>
      <c r="F95" s="34">
        <f t="shared" si="19"/>
        <v>1039.5833333333296</v>
      </c>
      <c r="G95" s="27">
        <f t="shared" si="21"/>
        <v>64583.33333333294</v>
      </c>
      <c r="H95" s="35">
        <f t="shared" si="20"/>
        <v>11.5</v>
      </c>
      <c r="I95" s="36">
        <f t="shared" si="22"/>
        <v>622.9166666666629</v>
      </c>
      <c r="J95" s="37">
        <f t="shared" si="23"/>
        <v>240.85369055739113</v>
      </c>
      <c r="K95" s="33">
        <f t="shared" si="24"/>
        <v>825.5759409554681</v>
      </c>
      <c r="L95" s="34">
        <f t="shared" si="29"/>
        <v>1066.4296315128593</v>
      </c>
      <c r="M95" s="27">
        <f t="shared" si="25"/>
        <v>85906.20101783928</v>
      </c>
      <c r="N95" s="38">
        <f t="shared" si="26"/>
        <v>11.5</v>
      </c>
      <c r="O95" s="36">
        <f t="shared" si="27"/>
        <v>825.5759409554681</v>
      </c>
      <c r="P95" s="35">
        <f t="shared" si="28"/>
        <v>1</v>
      </c>
      <c r="Q95" s="15"/>
      <c r="R95" s="15"/>
    </row>
    <row r="96" spans="1:18" s="5" customFormat="1" ht="12.75">
      <c r="A96" s="10"/>
      <c r="B96" s="10">
        <v>86</v>
      </c>
      <c r="C96" s="41"/>
      <c r="D96" s="33">
        <f t="shared" si="17"/>
        <v>416.6666666666667</v>
      </c>
      <c r="E96" s="33">
        <f t="shared" si="18"/>
        <v>618.9236111111073</v>
      </c>
      <c r="F96" s="34">
        <f t="shared" si="19"/>
        <v>1035.590277777774</v>
      </c>
      <c r="G96" s="27">
        <f t="shared" si="21"/>
        <v>64166.66666666628</v>
      </c>
      <c r="H96" s="35">
        <f t="shared" si="20"/>
        <v>11.5</v>
      </c>
      <c r="I96" s="36">
        <f t="shared" si="22"/>
        <v>618.9236111111073</v>
      </c>
      <c r="J96" s="37">
        <f t="shared" si="23"/>
        <v>243.16187175856624</v>
      </c>
      <c r="K96" s="33">
        <f t="shared" si="24"/>
        <v>823.267759754293</v>
      </c>
      <c r="L96" s="34">
        <f t="shared" si="29"/>
        <v>1066.4296315128593</v>
      </c>
      <c r="M96" s="27">
        <f t="shared" si="25"/>
        <v>85663.03914608071</v>
      </c>
      <c r="N96" s="38">
        <f t="shared" si="26"/>
        <v>11.5</v>
      </c>
      <c r="O96" s="36">
        <f t="shared" si="27"/>
        <v>823.267759754293</v>
      </c>
      <c r="P96" s="35">
        <f t="shared" si="28"/>
        <v>1</v>
      </c>
      <c r="Q96" s="15"/>
      <c r="R96" s="15"/>
    </row>
    <row r="97" spans="1:18" s="5" customFormat="1" ht="12.75">
      <c r="A97" s="10"/>
      <c r="B97" s="10">
        <v>87</v>
      </c>
      <c r="C97" s="41"/>
      <c r="D97" s="33">
        <f t="shared" si="17"/>
        <v>416.6666666666667</v>
      </c>
      <c r="E97" s="33">
        <f t="shared" si="18"/>
        <v>614.9305555555519</v>
      </c>
      <c r="F97" s="34">
        <f t="shared" si="19"/>
        <v>1031.5972222222185</v>
      </c>
      <c r="G97" s="27">
        <f t="shared" si="21"/>
        <v>63749.999999999614</v>
      </c>
      <c r="H97" s="35">
        <f t="shared" si="20"/>
        <v>11.5</v>
      </c>
      <c r="I97" s="36">
        <f t="shared" si="22"/>
        <v>614.9305555555519</v>
      </c>
      <c r="J97" s="37">
        <f t="shared" si="23"/>
        <v>245.49217302958573</v>
      </c>
      <c r="K97" s="33">
        <f t="shared" si="24"/>
        <v>820.9374584832735</v>
      </c>
      <c r="L97" s="34">
        <f t="shared" si="29"/>
        <v>1066.4296315128593</v>
      </c>
      <c r="M97" s="27">
        <f t="shared" si="25"/>
        <v>85417.54697305112</v>
      </c>
      <c r="N97" s="38">
        <f t="shared" si="26"/>
        <v>11.5</v>
      </c>
      <c r="O97" s="36">
        <f t="shared" si="27"/>
        <v>820.9374584832735</v>
      </c>
      <c r="P97" s="35">
        <f t="shared" si="28"/>
        <v>1</v>
      </c>
      <c r="Q97" s="15"/>
      <c r="R97" s="15"/>
    </row>
    <row r="98" spans="1:18" s="5" customFormat="1" ht="12.75">
      <c r="A98" s="10"/>
      <c r="B98" s="10">
        <v>88</v>
      </c>
      <c r="C98" s="41"/>
      <c r="D98" s="33">
        <f t="shared" si="17"/>
        <v>416.6666666666667</v>
      </c>
      <c r="E98" s="33">
        <f t="shared" si="18"/>
        <v>610.9374999999962</v>
      </c>
      <c r="F98" s="34">
        <f t="shared" si="19"/>
        <v>1027.6041666666629</v>
      </c>
      <c r="G98" s="27">
        <f t="shared" si="21"/>
        <v>63333.33333333295</v>
      </c>
      <c r="H98" s="35">
        <f t="shared" si="20"/>
        <v>11.5</v>
      </c>
      <c r="I98" s="36">
        <f t="shared" si="22"/>
        <v>610.9374999999962</v>
      </c>
      <c r="J98" s="37">
        <f t="shared" si="23"/>
        <v>247.84480635445266</v>
      </c>
      <c r="K98" s="33">
        <f t="shared" si="24"/>
        <v>818.5848251584066</v>
      </c>
      <c r="L98" s="34">
        <f t="shared" si="29"/>
        <v>1066.4296315128593</v>
      </c>
      <c r="M98" s="27">
        <f t="shared" si="25"/>
        <v>85169.70216669668</v>
      </c>
      <c r="N98" s="38">
        <f t="shared" si="26"/>
        <v>11.5</v>
      </c>
      <c r="O98" s="36">
        <f t="shared" si="27"/>
        <v>818.5848251584066</v>
      </c>
      <c r="P98" s="35">
        <f t="shared" si="28"/>
        <v>1</v>
      </c>
      <c r="Q98" s="15"/>
      <c r="R98" s="15"/>
    </row>
    <row r="99" spans="1:18" s="5" customFormat="1" ht="12.75">
      <c r="A99" s="10"/>
      <c r="B99" s="10">
        <v>89</v>
      </c>
      <c r="C99" s="41"/>
      <c r="D99" s="33">
        <f t="shared" si="17"/>
        <v>416.6666666666667</v>
      </c>
      <c r="E99" s="33">
        <f t="shared" si="18"/>
        <v>606.9444444444408</v>
      </c>
      <c r="F99" s="34">
        <f t="shared" si="19"/>
        <v>1023.6111111111074</v>
      </c>
      <c r="G99" s="27">
        <f t="shared" si="21"/>
        <v>62916.666666666286</v>
      </c>
      <c r="H99" s="35">
        <f t="shared" si="20"/>
        <v>11.5</v>
      </c>
      <c r="I99" s="36">
        <f t="shared" si="22"/>
        <v>606.9444444444408</v>
      </c>
      <c r="J99" s="37">
        <f t="shared" si="23"/>
        <v>250.2199857486828</v>
      </c>
      <c r="K99" s="33">
        <f t="shared" si="24"/>
        <v>816.2096457641765</v>
      </c>
      <c r="L99" s="34">
        <f t="shared" si="29"/>
        <v>1066.4296315128593</v>
      </c>
      <c r="M99" s="27">
        <f t="shared" si="25"/>
        <v>84919.48218094799</v>
      </c>
      <c r="N99" s="38">
        <f t="shared" si="26"/>
        <v>11.5</v>
      </c>
      <c r="O99" s="36">
        <f t="shared" si="27"/>
        <v>816.2096457641765</v>
      </c>
      <c r="P99" s="35">
        <f t="shared" si="28"/>
        <v>1</v>
      </c>
      <c r="Q99" s="15"/>
      <c r="R99" s="15"/>
    </row>
    <row r="100" spans="1:18" s="5" customFormat="1" ht="12.75">
      <c r="A100" s="10"/>
      <c r="B100" s="10">
        <v>90</v>
      </c>
      <c r="C100" s="41"/>
      <c r="D100" s="33">
        <f t="shared" si="17"/>
        <v>416.6666666666667</v>
      </c>
      <c r="E100" s="33">
        <f t="shared" si="18"/>
        <v>602.9513888888853</v>
      </c>
      <c r="F100" s="34">
        <f t="shared" si="19"/>
        <v>1019.618055555552</v>
      </c>
      <c r="G100" s="27">
        <f t="shared" si="21"/>
        <v>62499.99999999962</v>
      </c>
      <c r="H100" s="35">
        <f t="shared" si="20"/>
        <v>11.5</v>
      </c>
      <c r="I100" s="36">
        <f t="shared" si="22"/>
        <v>602.9513888888853</v>
      </c>
      <c r="J100" s="37">
        <f t="shared" si="23"/>
        <v>252.61792727877435</v>
      </c>
      <c r="K100" s="33">
        <f t="shared" si="24"/>
        <v>813.8117042340849</v>
      </c>
      <c r="L100" s="34">
        <f t="shared" si="29"/>
        <v>1066.4296315128593</v>
      </c>
      <c r="M100" s="27">
        <f t="shared" si="25"/>
        <v>84666.86425366922</v>
      </c>
      <c r="N100" s="38">
        <f t="shared" si="26"/>
        <v>11.5</v>
      </c>
      <c r="O100" s="36">
        <f t="shared" si="27"/>
        <v>813.8117042340849</v>
      </c>
      <c r="P100" s="35">
        <f t="shared" si="28"/>
        <v>1</v>
      </c>
      <c r="Q100" s="15"/>
      <c r="R100" s="15"/>
    </row>
    <row r="101" spans="1:18" s="5" customFormat="1" ht="12.75">
      <c r="A101" s="10"/>
      <c r="B101" s="10">
        <v>91</v>
      </c>
      <c r="C101" s="41"/>
      <c r="D101" s="33">
        <f t="shared" si="17"/>
        <v>416.6666666666667</v>
      </c>
      <c r="E101" s="33">
        <f t="shared" si="18"/>
        <v>598.9583333333297</v>
      </c>
      <c r="F101" s="34">
        <f t="shared" si="19"/>
        <v>1015.6249999999964</v>
      </c>
      <c r="G101" s="27">
        <f t="shared" si="21"/>
        <v>62083.33333333296</v>
      </c>
      <c r="H101" s="35">
        <f t="shared" si="20"/>
        <v>11.5</v>
      </c>
      <c r="I101" s="36">
        <f t="shared" si="22"/>
        <v>598.9583333333297</v>
      </c>
      <c r="J101" s="37">
        <f t="shared" si="23"/>
        <v>255.03884908186262</v>
      </c>
      <c r="K101" s="33">
        <f t="shared" si="24"/>
        <v>811.3907824309966</v>
      </c>
      <c r="L101" s="34">
        <f t="shared" si="29"/>
        <v>1066.4296315128593</v>
      </c>
      <c r="M101" s="27">
        <f t="shared" si="25"/>
        <v>84411.82540458736</v>
      </c>
      <c r="N101" s="38">
        <f t="shared" si="26"/>
        <v>11.5</v>
      </c>
      <c r="O101" s="36">
        <f t="shared" si="27"/>
        <v>811.3907824309966</v>
      </c>
      <c r="P101" s="35">
        <f t="shared" si="28"/>
        <v>1</v>
      </c>
      <c r="Q101" s="15"/>
      <c r="R101" s="15"/>
    </row>
    <row r="102" spans="1:18" s="5" customFormat="1" ht="12.75">
      <c r="A102" s="10"/>
      <c r="B102" s="10">
        <v>92</v>
      </c>
      <c r="C102" s="41"/>
      <c r="D102" s="33">
        <f t="shared" si="17"/>
        <v>416.6666666666667</v>
      </c>
      <c r="E102" s="33">
        <f t="shared" si="18"/>
        <v>594.9652777777742</v>
      </c>
      <c r="F102" s="34">
        <f t="shared" si="19"/>
        <v>1011.6319444444409</v>
      </c>
      <c r="G102" s="27">
        <f t="shared" si="21"/>
        <v>61666.66666666629</v>
      </c>
      <c r="H102" s="35">
        <f t="shared" si="20"/>
        <v>11.5</v>
      </c>
      <c r="I102" s="36">
        <f t="shared" si="22"/>
        <v>594.9652777777742</v>
      </c>
      <c r="J102" s="37">
        <f t="shared" si="23"/>
        <v>257.4829713855637</v>
      </c>
      <c r="K102" s="33">
        <f t="shared" si="24"/>
        <v>808.9466601272956</v>
      </c>
      <c r="L102" s="34">
        <f t="shared" si="29"/>
        <v>1066.4296315128593</v>
      </c>
      <c r="M102" s="27">
        <f t="shared" si="25"/>
        <v>84154.3424332018</v>
      </c>
      <c r="N102" s="38">
        <f t="shared" si="26"/>
        <v>11.5</v>
      </c>
      <c r="O102" s="36">
        <f t="shared" si="27"/>
        <v>808.9466601272956</v>
      </c>
      <c r="P102" s="35">
        <f t="shared" si="28"/>
        <v>1</v>
      </c>
      <c r="Q102" s="15"/>
      <c r="R102" s="15"/>
    </row>
    <row r="103" spans="1:18" s="5" customFormat="1" ht="12.75">
      <c r="A103" s="10"/>
      <c r="B103" s="10">
        <v>93</v>
      </c>
      <c r="C103" s="41"/>
      <c r="D103" s="33">
        <f t="shared" si="17"/>
        <v>416.6666666666667</v>
      </c>
      <c r="E103" s="33">
        <f t="shared" si="18"/>
        <v>590.9722222222186</v>
      </c>
      <c r="F103" s="34">
        <f t="shared" si="19"/>
        <v>1007.6388888888853</v>
      </c>
      <c r="G103" s="27">
        <f t="shared" si="21"/>
        <v>61249.99999999963</v>
      </c>
      <c r="H103" s="35">
        <f t="shared" si="20"/>
        <v>11.5</v>
      </c>
      <c r="I103" s="36">
        <f t="shared" si="22"/>
        <v>590.9722222222186</v>
      </c>
      <c r="J103" s="37">
        <f t="shared" si="23"/>
        <v>259.9505165280086</v>
      </c>
      <c r="K103" s="33">
        <f t="shared" si="24"/>
        <v>806.4791149848506</v>
      </c>
      <c r="L103" s="34">
        <f t="shared" si="29"/>
        <v>1066.4296315128593</v>
      </c>
      <c r="M103" s="27">
        <f t="shared" si="25"/>
        <v>83894.39191667379</v>
      </c>
      <c r="N103" s="38">
        <f t="shared" si="26"/>
        <v>11.5</v>
      </c>
      <c r="O103" s="36">
        <f t="shared" si="27"/>
        <v>806.4791149848506</v>
      </c>
      <c r="P103" s="35">
        <f t="shared" si="28"/>
        <v>1</v>
      </c>
      <c r="Q103" s="15"/>
      <c r="R103" s="15"/>
    </row>
    <row r="104" spans="1:18" s="5" customFormat="1" ht="12.75">
      <c r="A104" s="10"/>
      <c r="B104" s="10">
        <v>94</v>
      </c>
      <c r="C104" s="41"/>
      <c r="D104" s="33">
        <f t="shared" si="17"/>
        <v>416.6666666666667</v>
      </c>
      <c r="E104" s="33">
        <f t="shared" si="18"/>
        <v>586.9791666666631</v>
      </c>
      <c r="F104" s="34">
        <f t="shared" si="19"/>
        <v>1003.6458333333298</v>
      </c>
      <c r="G104" s="27">
        <f t="shared" si="21"/>
        <v>60833.333333332965</v>
      </c>
      <c r="H104" s="35">
        <f t="shared" si="20"/>
        <v>11.5</v>
      </c>
      <c r="I104" s="36">
        <f t="shared" si="22"/>
        <v>586.9791666666631</v>
      </c>
      <c r="J104" s="37">
        <f t="shared" si="23"/>
        <v>262.44170897806873</v>
      </c>
      <c r="K104" s="33">
        <f t="shared" si="24"/>
        <v>803.9879225347905</v>
      </c>
      <c r="L104" s="34">
        <f t="shared" si="29"/>
        <v>1066.4296315128593</v>
      </c>
      <c r="M104" s="27">
        <f t="shared" si="25"/>
        <v>83631.95020769573</v>
      </c>
      <c r="N104" s="38">
        <f t="shared" si="26"/>
        <v>11.5</v>
      </c>
      <c r="O104" s="36">
        <f t="shared" si="27"/>
        <v>803.9879225347905</v>
      </c>
      <c r="P104" s="35">
        <f t="shared" si="28"/>
        <v>1</v>
      </c>
      <c r="Q104" s="15"/>
      <c r="R104" s="15"/>
    </row>
    <row r="105" spans="1:18" s="5" customFormat="1" ht="12.75">
      <c r="A105" s="10"/>
      <c r="B105" s="10">
        <v>95</v>
      </c>
      <c r="C105" s="41"/>
      <c r="D105" s="33">
        <f t="shared" si="17"/>
        <v>416.6666666666667</v>
      </c>
      <c r="E105" s="33">
        <f t="shared" si="18"/>
        <v>582.9861111111076</v>
      </c>
      <c r="F105" s="34">
        <f t="shared" si="19"/>
        <v>999.6527777777742</v>
      </c>
      <c r="G105" s="27">
        <f t="shared" si="21"/>
        <v>60416.6666666663</v>
      </c>
      <c r="H105" s="35">
        <f t="shared" si="20"/>
        <v>11.5</v>
      </c>
      <c r="I105" s="36">
        <f t="shared" si="22"/>
        <v>582.9861111111076</v>
      </c>
      <c r="J105" s="37">
        <f t="shared" si="23"/>
        <v>264.9567753557752</v>
      </c>
      <c r="K105" s="33">
        <f t="shared" si="24"/>
        <v>801.472856157084</v>
      </c>
      <c r="L105" s="34">
        <f t="shared" si="29"/>
        <v>1066.4296315128593</v>
      </c>
      <c r="M105" s="27">
        <f t="shared" si="25"/>
        <v>83366.99343233995</v>
      </c>
      <c r="N105" s="38">
        <f t="shared" si="26"/>
        <v>11.5</v>
      </c>
      <c r="O105" s="36">
        <f t="shared" si="27"/>
        <v>801.472856157084</v>
      </c>
      <c r="P105" s="35">
        <f t="shared" si="28"/>
        <v>1</v>
      </c>
      <c r="Q105" s="15"/>
      <c r="R105" s="15"/>
    </row>
    <row r="106" spans="1:18" s="5" customFormat="1" ht="12.75">
      <c r="A106" s="10"/>
      <c r="B106" s="10">
        <v>96</v>
      </c>
      <c r="C106" s="41"/>
      <c r="D106" s="33">
        <f t="shared" si="17"/>
        <v>416.6666666666667</v>
      </c>
      <c r="E106" s="33">
        <f t="shared" si="18"/>
        <v>578.993055555552</v>
      </c>
      <c r="F106" s="34">
        <f t="shared" si="19"/>
        <v>995.6597222222188</v>
      </c>
      <c r="G106" s="27">
        <f t="shared" si="21"/>
        <v>59999.999999999636</v>
      </c>
      <c r="H106" s="35">
        <f t="shared" si="20"/>
        <v>11.5</v>
      </c>
      <c r="I106" s="36">
        <f t="shared" si="22"/>
        <v>578.993055555552</v>
      </c>
      <c r="J106" s="37">
        <f t="shared" si="23"/>
        <v>267.49594445293474</v>
      </c>
      <c r="K106" s="33">
        <f t="shared" si="24"/>
        <v>798.9336870599245</v>
      </c>
      <c r="L106" s="34">
        <f t="shared" si="29"/>
        <v>1066.4296315128593</v>
      </c>
      <c r="M106" s="27">
        <f t="shared" si="25"/>
        <v>83099.49748788701</v>
      </c>
      <c r="N106" s="38">
        <f t="shared" si="26"/>
        <v>11.5</v>
      </c>
      <c r="O106" s="36">
        <f t="shared" si="27"/>
        <v>798.9336870599245</v>
      </c>
      <c r="P106" s="35">
        <f t="shared" si="28"/>
        <v>1</v>
      </c>
      <c r="Q106" s="15"/>
      <c r="R106" s="15"/>
    </row>
    <row r="107" spans="1:18" s="2" customFormat="1" ht="12.75">
      <c r="A107" s="9">
        <v>9</v>
      </c>
      <c r="B107" s="9">
        <v>97</v>
      </c>
      <c r="C107" s="40"/>
      <c r="D107" s="27">
        <f t="shared" si="17"/>
        <v>416.6666666666667</v>
      </c>
      <c r="E107" s="27">
        <f t="shared" si="18"/>
        <v>574.9999999999965</v>
      </c>
      <c r="F107" s="28">
        <f t="shared" si="19"/>
        <v>991.6666666666631</v>
      </c>
      <c r="G107" s="27">
        <f t="shared" si="21"/>
        <v>59583.33333333297</v>
      </c>
      <c r="H107" s="29">
        <f t="shared" si="20"/>
        <v>11.5</v>
      </c>
      <c r="I107" s="30">
        <f t="shared" si="22"/>
        <v>574.9999999999965</v>
      </c>
      <c r="J107" s="31">
        <f t="shared" si="23"/>
        <v>270.05944725394204</v>
      </c>
      <c r="K107" s="27">
        <f t="shared" si="24"/>
        <v>796.3701842589172</v>
      </c>
      <c r="L107" s="28">
        <f t="shared" si="29"/>
        <v>1066.4296315128593</v>
      </c>
      <c r="M107" s="27">
        <f t="shared" si="25"/>
        <v>82829.43804063307</v>
      </c>
      <c r="N107" s="32">
        <f t="shared" si="26"/>
        <v>11.5</v>
      </c>
      <c r="O107" s="30">
        <f t="shared" si="27"/>
        <v>796.3701842589172</v>
      </c>
      <c r="P107" s="29">
        <f t="shared" si="28"/>
        <v>1</v>
      </c>
      <c r="Q107" s="14"/>
      <c r="R107" s="14"/>
    </row>
    <row r="108" spans="1:18" s="2" customFormat="1" ht="12.75">
      <c r="A108" s="9"/>
      <c r="B108" s="9">
        <v>98</v>
      </c>
      <c r="C108" s="40"/>
      <c r="D108" s="27">
        <f t="shared" si="17"/>
        <v>416.6666666666667</v>
      </c>
      <c r="E108" s="27">
        <f t="shared" si="18"/>
        <v>571.006944444441</v>
      </c>
      <c r="F108" s="28">
        <f t="shared" si="19"/>
        <v>987.6736111111077</v>
      </c>
      <c r="G108" s="27">
        <f t="shared" si="21"/>
        <v>59166.66666666631</v>
      </c>
      <c r="H108" s="29">
        <f t="shared" si="20"/>
        <v>11.5</v>
      </c>
      <c r="I108" s="30">
        <f t="shared" si="22"/>
        <v>571.006944444441</v>
      </c>
      <c r="J108" s="31">
        <f t="shared" si="23"/>
        <v>272.6475169567923</v>
      </c>
      <c r="K108" s="27">
        <f t="shared" si="24"/>
        <v>793.782114556067</v>
      </c>
      <c r="L108" s="28">
        <f t="shared" si="29"/>
        <v>1066.4296315128593</v>
      </c>
      <c r="M108" s="27">
        <f t="shared" si="25"/>
        <v>82556.79052367629</v>
      </c>
      <c r="N108" s="32">
        <f t="shared" si="26"/>
        <v>11.5</v>
      </c>
      <c r="O108" s="30">
        <f t="shared" si="27"/>
        <v>793.782114556067</v>
      </c>
      <c r="P108" s="29">
        <f t="shared" si="28"/>
        <v>1</v>
      </c>
      <c r="Q108" s="14"/>
      <c r="R108" s="14"/>
    </row>
    <row r="109" spans="1:18" s="2" customFormat="1" ht="12.75">
      <c r="A109" s="9"/>
      <c r="B109" s="9">
        <v>99</v>
      </c>
      <c r="C109" s="40"/>
      <c r="D109" s="27">
        <f t="shared" si="17"/>
        <v>416.6666666666667</v>
      </c>
      <c r="E109" s="27">
        <f t="shared" si="18"/>
        <v>567.0138888888854</v>
      </c>
      <c r="F109" s="28">
        <f t="shared" si="19"/>
        <v>983.680555555552</v>
      </c>
      <c r="G109" s="27">
        <f t="shared" si="21"/>
        <v>58749.99999999964</v>
      </c>
      <c r="H109" s="29">
        <f t="shared" si="20"/>
        <v>11.5</v>
      </c>
      <c r="I109" s="30">
        <f t="shared" si="22"/>
        <v>567.0138888888854</v>
      </c>
      <c r="J109" s="31">
        <f t="shared" si="23"/>
        <v>275.2603889942949</v>
      </c>
      <c r="K109" s="27">
        <f t="shared" si="24"/>
        <v>791.1692425185644</v>
      </c>
      <c r="L109" s="28">
        <f t="shared" si="29"/>
        <v>1066.4296315128593</v>
      </c>
      <c r="M109" s="27">
        <f t="shared" si="25"/>
        <v>82281.53013468199</v>
      </c>
      <c r="N109" s="32">
        <f t="shared" si="26"/>
        <v>11.5</v>
      </c>
      <c r="O109" s="30">
        <f t="shared" si="27"/>
        <v>791.1692425185644</v>
      </c>
      <c r="P109" s="29">
        <f t="shared" si="28"/>
        <v>1</v>
      </c>
      <c r="Q109" s="14"/>
      <c r="R109" s="14"/>
    </row>
    <row r="110" spans="1:18" s="2" customFormat="1" ht="12.75">
      <c r="A110" s="9"/>
      <c r="B110" s="9">
        <v>100</v>
      </c>
      <c r="C110" s="40"/>
      <c r="D110" s="27">
        <f t="shared" si="17"/>
        <v>416.6666666666667</v>
      </c>
      <c r="E110" s="27">
        <f t="shared" si="18"/>
        <v>563.02083333333</v>
      </c>
      <c r="F110" s="28">
        <f t="shared" si="19"/>
        <v>979.6874999999966</v>
      </c>
      <c r="G110" s="27">
        <f t="shared" si="21"/>
        <v>58333.33333333298</v>
      </c>
      <c r="H110" s="29">
        <f t="shared" si="20"/>
        <v>11.5</v>
      </c>
      <c r="I110" s="30">
        <f t="shared" si="22"/>
        <v>563.02083333333</v>
      </c>
      <c r="J110" s="31">
        <f t="shared" si="23"/>
        <v>277.89830105549015</v>
      </c>
      <c r="K110" s="27">
        <f t="shared" si="24"/>
        <v>788.5313304573691</v>
      </c>
      <c r="L110" s="28">
        <f t="shared" si="29"/>
        <v>1066.4296315128593</v>
      </c>
      <c r="M110" s="27">
        <f t="shared" si="25"/>
        <v>82003.6318336265</v>
      </c>
      <c r="N110" s="32">
        <f t="shared" si="26"/>
        <v>11.5</v>
      </c>
      <c r="O110" s="30">
        <f t="shared" si="27"/>
        <v>788.5313304573691</v>
      </c>
      <c r="P110" s="29">
        <f t="shared" si="28"/>
        <v>1</v>
      </c>
      <c r="Q110" s="14"/>
      <c r="R110" s="14"/>
    </row>
    <row r="111" spans="1:18" s="2" customFormat="1" ht="12.75">
      <c r="A111" s="9"/>
      <c r="B111" s="9">
        <v>101</v>
      </c>
      <c r="C111" s="40"/>
      <c r="D111" s="27">
        <f t="shared" si="17"/>
        <v>416.6666666666667</v>
      </c>
      <c r="E111" s="27">
        <f t="shared" si="18"/>
        <v>559.0277777777744</v>
      </c>
      <c r="F111" s="28">
        <f t="shared" si="19"/>
        <v>975.6944444444412</v>
      </c>
      <c r="G111" s="27">
        <f t="shared" si="21"/>
        <v>57916.666666666315</v>
      </c>
      <c r="H111" s="29">
        <f t="shared" si="20"/>
        <v>11.5</v>
      </c>
      <c r="I111" s="30">
        <f t="shared" si="22"/>
        <v>559.0277777777744</v>
      </c>
      <c r="J111" s="31">
        <f t="shared" si="23"/>
        <v>280.5614931072721</v>
      </c>
      <c r="K111" s="27">
        <f t="shared" si="24"/>
        <v>785.8681384055872</v>
      </c>
      <c r="L111" s="28">
        <f t="shared" si="29"/>
        <v>1066.4296315128593</v>
      </c>
      <c r="M111" s="27">
        <f t="shared" si="25"/>
        <v>81723.07034051922</v>
      </c>
      <c r="N111" s="32">
        <f t="shared" si="26"/>
        <v>11.5</v>
      </c>
      <c r="O111" s="30">
        <f t="shared" si="27"/>
        <v>785.8681384055872</v>
      </c>
      <c r="P111" s="29">
        <f t="shared" si="28"/>
        <v>1</v>
      </c>
      <c r="Q111" s="14"/>
      <c r="R111" s="14"/>
    </row>
    <row r="112" spans="1:18" s="2" customFormat="1" ht="12.75">
      <c r="A112" s="9"/>
      <c r="B112" s="9">
        <v>102</v>
      </c>
      <c r="C112" s="40"/>
      <c r="D112" s="27">
        <f t="shared" si="17"/>
        <v>416.6666666666667</v>
      </c>
      <c r="E112" s="27">
        <f t="shared" si="18"/>
        <v>555.0347222222189</v>
      </c>
      <c r="F112" s="28">
        <f t="shared" si="19"/>
        <v>971.7013888888855</v>
      </c>
      <c r="G112" s="27">
        <f t="shared" si="21"/>
        <v>57499.99999999965</v>
      </c>
      <c r="H112" s="29">
        <f t="shared" si="20"/>
        <v>11.5</v>
      </c>
      <c r="I112" s="30">
        <f t="shared" si="22"/>
        <v>555.0347222222189</v>
      </c>
      <c r="J112" s="31">
        <f t="shared" si="23"/>
        <v>283.25020741621677</v>
      </c>
      <c r="K112" s="27">
        <f t="shared" si="24"/>
        <v>783.1794240966425</v>
      </c>
      <c r="L112" s="28">
        <f t="shared" si="29"/>
        <v>1066.4296315128593</v>
      </c>
      <c r="M112" s="27">
        <f t="shared" si="25"/>
        <v>81439.820133103</v>
      </c>
      <c r="N112" s="32">
        <f t="shared" si="26"/>
        <v>11.5</v>
      </c>
      <c r="O112" s="30">
        <f t="shared" si="27"/>
        <v>783.1794240966425</v>
      </c>
      <c r="P112" s="29">
        <f t="shared" si="28"/>
        <v>1</v>
      </c>
      <c r="Q112" s="14"/>
      <c r="R112" s="14"/>
    </row>
    <row r="113" spans="1:18" s="2" customFormat="1" ht="12.75">
      <c r="A113" s="9"/>
      <c r="B113" s="9">
        <v>103</v>
      </c>
      <c r="C113" s="40"/>
      <c r="D113" s="27">
        <f t="shared" si="17"/>
        <v>416.6666666666667</v>
      </c>
      <c r="E113" s="27">
        <f t="shared" si="18"/>
        <v>551.0416666666633</v>
      </c>
      <c r="F113" s="28">
        <f t="shared" si="19"/>
        <v>967.7083333333301</v>
      </c>
      <c r="G113" s="27">
        <f t="shared" si="21"/>
        <v>57083.33333333299</v>
      </c>
      <c r="H113" s="29">
        <f t="shared" si="20"/>
        <v>11.5</v>
      </c>
      <c r="I113" s="30">
        <f t="shared" si="22"/>
        <v>551.0416666666633</v>
      </c>
      <c r="J113" s="31">
        <f t="shared" si="23"/>
        <v>285.96468857062223</v>
      </c>
      <c r="K113" s="27">
        <f t="shared" si="24"/>
        <v>780.464942942237</v>
      </c>
      <c r="L113" s="28">
        <f t="shared" si="29"/>
        <v>1066.4296315128593</v>
      </c>
      <c r="M113" s="27">
        <f t="shared" si="25"/>
        <v>81153.85544453238</v>
      </c>
      <c r="N113" s="32">
        <f t="shared" si="26"/>
        <v>11.5</v>
      </c>
      <c r="O113" s="30">
        <f t="shared" si="27"/>
        <v>780.464942942237</v>
      </c>
      <c r="P113" s="29">
        <f t="shared" si="28"/>
        <v>1</v>
      </c>
      <c r="Q113" s="14"/>
      <c r="R113" s="14"/>
    </row>
    <row r="114" spans="1:18" s="2" customFormat="1" ht="12.75">
      <c r="A114" s="9"/>
      <c r="B114" s="9">
        <v>104</v>
      </c>
      <c r="C114" s="40"/>
      <c r="D114" s="27">
        <f t="shared" si="17"/>
        <v>416.6666666666667</v>
      </c>
      <c r="E114" s="27">
        <f t="shared" si="18"/>
        <v>547.0486111111078</v>
      </c>
      <c r="F114" s="28">
        <f t="shared" si="19"/>
        <v>963.7152777777744</v>
      </c>
      <c r="G114" s="27">
        <f t="shared" si="21"/>
        <v>56666.66666666632</v>
      </c>
      <c r="H114" s="29">
        <f t="shared" si="20"/>
        <v>11.5</v>
      </c>
      <c r="I114" s="30">
        <f t="shared" si="22"/>
        <v>547.0486111111078</v>
      </c>
      <c r="J114" s="31">
        <f t="shared" si="23"/>
        <v>288.7051835027572</v>
      </c>
      <c r="K114" s="27">
        <f t="shared" si="24"/>
        <v>777.724448010102</v>
      </c>
      <c r="L114" s="28">
        <f t="shared" si="29"/>
        <v>1066.4296315128593</v>
      </c>
      <c r="M114" s="27">
        <f t="shared" si="25"/>
        <v>80865.15026102963</v>
      </c>
      <c r="N114" s="32">
        <f t="shared" si="26"/>
        <v>11.5</v>
      </c>
      <c r="O114" s="30">
        <f t="shared" si="27"/>
        <v>777.724448010102</v>
      </c>
      <c r="P114" s="29">
        <f t="shared" si="28"/>
        <v>1</v>
      </c>
      <c r="Q114" s="14"/>
      <c r="R114" s="14"/>
    </row>
    <row r="115" spans="1:18" s="2" customFormat="1" ht="12.75">
      <c r="A115" s="9"/>
      <c r="B115" s="9">
        <v>105</v>
      </c>
      <c r="C115" s="40"/>
      <c r="D115" s="27">
        <f t="shared" si="17"/>
        <v>416.6666666666667</v>
      </c>
      <c r="E115" s="27">
        <f t="shared" si="18"/>
        <v>543.0555555555522</v>
      </c>
      <c r="F115" s="28">
        <f t="shared" si="19"/>
        <v>959.722222222219</v>
      </c>
      <c r="G115" s="27">
        <f t="shared" si="21"/>
        <v>56249.99999999966</v>
      </c>
      <c r="H115" s="29">
        <f t="shared" si="20"/>
        <v>11.5</v>
      </c>
      <c r="I115" s="30">
        <f t="shared" si="22"/>
        <v>543.0555555555522</v>
      </c>
      <c r="J115" s="31">
        <f t="shared" si="23"/>
        <v>291.4719415113253</v>
      </c>
      <c r="K115" s="27">
        <f t="shared" si="24"/>
        <v>774.9576900015339</v>
      </c>
      <c r="L115" s="28">
        <f t="shared" si="29"/>
        <v>1066.4296315128593</v>
      </c>
      <c r="M115" s="27">
        <f t="shared" si="25"/>
        <v>80573.67831951831</v>
      </c>
      <c r="N115" s="32">
        <f t="shared" si="26"/>
        <v>11.5</v>
      </c>
      <c r="O115" s="30">
        <f t="shared" si="27"/>
        <v>774.9576900015339</v>
      </c>
      <c r="P115" s="29">
        <f t="shared" si="28"/>
        <v>1</v>
      </c>
      <c r="Q115" s="14"/>
      <c r="R115" s="14"/>
    </row>
    <row r="116" spans="1:18" s="2" customFormat="1" ht="12.75">
      <c r="A116" s="9"/>
      <c r="B116" s="9">
        <v>106</v>
      </c>
      <c r="C116" s="40"/>
      <c r="D116" s="27">
        <f t="shared" si="17"/>
        <v>416.6666666666667</v>
      </c>
      <c r="E116" s="27">
        <f t="shared" si="18"/>
        <v>539.0624999999967</v>
      </c>
      <c r="F116" s="28">
        <f t="shared" si="19"/>
        <v>955.7291666666633</v>
      </c>
      <c r="G116" s="27">
        <f t="shared" si="21"/>
        <v>55833.333333332994</v>
      </c>
      <c r="H116" s="29">
        <f t="shared" si="20"/>
        <v>11.5</v>
      </c>
      <c r="I116" s="30">
        <f t="shared" si="22"/>
        <v>539.0624999999967</v>
      </c>
      <c r="J116" s="31">
        <f t="shared" si="23"/>
        <v>294.2652142841422</v>
      </c>
      <c r="K116" s="27">
        <f t="shared" si="24"/>
        <v>772.1644172287171</v>
      </c>
      <c r="L116" s="28">
        <f t="shared" si="29"/>
        <v>1066.4296315128593</v>
      </c>
      <c r="M116" s="27">
        <f t="shared" si="25"/>
        <v>80279.41310523417</v>
      </c>
      <c r="N116" s="32">
        <f t="shared" si="26"/>
        <v>11.5</v>
      </c>
      <c r="O116" s="30">
        <f t="shared" si="27"/>
        <v>772.1644172287171</v>
      </c>
      <c r="P116" s="29">
        <f t="shared" si="28"/>
        <v>1</v>
      </c>
      <c r="Q116" s="14"/>
      <c r="R116" s="14"/>
    </row>
    <row r="117" spans="1:18" s="2" customFormat="1" ht="12.75">
      <c r="A117" s="9"/>
      <c r="B117" s="9">
        <v>107</v>
      </c>
      <c r="C117" s="40"/>
      <c r="D117" s="27">
        <f t="shared" si="17"/>
        <v>416.6666666666667</v>
      </c>
      <c r="E117" s="27">
        <f t="shared" si="18"/>
        <v>535.0694444444412</v>
      </c>
      <c r="F117" s="28">
        <f t="shared" si="19"/>
        <v>951.7361111111079</v>
      </c>
      <c r="G117" s="27">
        <f t="shared" si="21"/>
        <v>55416.66666666633</v>
      </c>
      <c r="H117" s="29">
        <f t="shared" si="20"/>
        <v>11.5</v>
      </c>
      <c r="I117" s="30">
        <f t="shared" si="22"/>
        <v>535.0694444444412</v>
      </c>
      <c r="J117" s="31">
        <f t="shared" si="23"/>
        <v>297.08525592103183</v>
      </c>
      <c r="K117" s="27">
        <f t="shared" si="24"/>
        <v>769.3443755918274</v>
      </c>
      <c r="L117" s="28">
        <f t="shared" si="29"/>
        <v>1066.4296315128593</v>
      </c>
      <c r="M117" s="27">
        <f t="shared" si="25"/>
        <v>79982.32784931314</v>
      </c>
      <c r="N117" s="32">
        <f t="shared" si="26"/>
        <v>11.5</v>
      </c>
      <c r="O117" s="30">
        <f t="shared" si="27"/>
        <v>769.3443755918274</v>
      </c>
      <c r="P117" s="29">
        <f t="shared" si="28"/>
        <v>1</v>
      </c>
      <c r="Q117" s="14"/>
      <c r="R117" s="14"/>
    </row>
    <row r="118" spans="1:18" s="2" customFormat="1" ht="12.75">
      <c r="A118" s="9"/>
      <c r="B118" s="9">
        <v>108</v>
      </c>
      <c r="C118" s="40"/>
      <c r="D118" s="27">
        <f t="shared" si="17"/>
        <v>416.6666666666667</v>
      </c>
      <c r="E118" s="27">
        <f t="shared" si="18"/>
        <v>531.0763888888856</v>
      </c>
      <c r="F118" s="28">
        <f t="shared" si="19"/>
        <v>947.7430555555522</v>
      </c>
      <c r="G118" s="27">
        <f t="shared" si="21"/>
        <v>54999.999999999665</v>
      </c>
      <c r="H118" s="29">
        <f t="shared" si="20"/>
        <v>11.5</v>
      </c>
      <c r="I118" s="30">
        <f t="shared" si="22"/>
        <v>531.0763888888856</v>
      </c>
      <c r="J118" s="31">
        <f t="shared" si="23"/>
        <v>299.9323229569417</v>
      </c>
      <c r="K118" s="27">
        <f t="shared" si="24"/>
        <v>766.4973085559176</v>
      </c>
      <c r="L118" s="28">
        <f t="shared" si="29"/>
        <v>1066.4296315128593</v>
      </c>
      <c r="M118" s="27">
        <f t="shared" si="25"/>
        <v>79682.3955263562</v>
      </c>
      <c r="N118" s="32">
        <f t="shared" si="26"/>
        <v>11.5</v>
      </c>
      <c r="O118" s="30">
        <f t="shared" si="27"/>
        <v>766.4973085559176</v>
      </c>
      <c r="P118" s="29">
        <f t="shared" si="28"/>
        <v>1</v>
      </c>
      <c r="Q118" s="14"/>
      <c r="R118" s="14"/>
    </row>
    <row r="119" spans="1:18" s="5" customFormat="1" ht="12.75">
      <c r="A119" s="10">
        <v>10</v>
      </c>
      <c r="B119" s="10">
        <v>109</v>
      </c>
      <c r="C119" s="41"/>
      <c r="D119" s="33">
        <f t="shared" si="17"/>
        <v>416.6666666666667</v>
      </c>
      <c r="E119" s="33">
        <f t="shared" si="18"/>
        <v>527.0833333333302</v>
      </c>
      <c r="F119" s="34">
        <f t="shared" si="19"/>
        <v>943.7499999999968</v>
      </c>
      <c r="G119" s="27">
        <f t="shared" si="21"/>
        <v>54583.333333333</v>
      </c>
      <c r="H119" s="35">
        <f t="shared" si="20"/>
        <v>11.5</v>
      </c>
      <c r="I119" s="36">
        <f t="shared" si="22"/>
        <v>527.0833333333302</v>
      </c>
      <c r="J119" s="37">
        <f t="shared" si="23"/>
        <v>302.80667438527905</v>
      </c>
      <c r="K119" s="33">
        <f t="shared" si="24"/>
        <v>763.6229571275802</v>
      </c>
      <c r="L119" s="34">
        <f t="shared" si="29"/>
        <v>1066.4296315128593</v>
      </c>
      <c r="M119" s="27">
        <f t="shared" si="25"/>
        <v>79379.58885197091</v>
      </c>
      <c r="N119" s="38">
        <f t="shared" si="26"/>
        <v>11.5</v>
      </c>
      <c r="O119" s="36">
        <f t="shared" si="27"/>
        <v>763.6229571275802</v>
      </c>
      <c r="P119" s="35">
        <f t="shared" si="28"/>
        <v>1</v>
      </c>
      <c r="Q119" s="15"/>
      <c r="R119" s="15"/>
    </row>
    <row r="120" spans="1:18" s="5" customFormat="1" ht="12.75">
      <c r="A120" s="10"/>
      <c r="B120" s="10">
        <v>110</v>
      </c>
      <c r="C120" s="41"/>
      <c r="D120" s="33">
        <f t="shared" si="17"/>
        <v>416.6666666666667</v>
      </c>
      <c r="E120" s="33">
        <f t="shared" si="18"/>
        <v>523.0902777777746</v>
      </c>
      <c r="F120" s="34">
        <f t="shared" si="19"/>
        <v>939.7569444444414</v>
      </c>
      <c r="G120" s="27">
        <f t="shared" si="21"/>
        <v>54166.66666666634</v>
      </c>
      <c r="H120" s="35">
        <f t="shared" si="20"/>
        <v>11.5</v>
      </c>
      <c r="I120" s="36">
        <f t="shared" si="22"/>
        <v>523.0902777777746</v>
      </c>
      <c r="J120" s="37">
        <f t="shared" si="23"/>
        <v>305.7085716814714</v>
      </c>
      <c r="K120" s="33">
        <f t="shared" si="24"/>
        <v>760.7210598313878</v>
      </c>
      <c r="L120" s="34">
        <f t="shared" si="29"/>
        <v>1066.4296315128593</v>
      </c>
      <c r="M120" s="27">
        <f t="shared" si="25"/>
        <v>79073.88028028944</v>
      </c>
      <c r="N120" s="38">
        <f t="shared" si="26"/>
        <v>11.5</v>
      </c>
      <c r="O120" s="36">
        <f t="shared" si="27"/>
        <v>760.7210598313878</v>
      </c>
      <c r="P120" s="35">
        <f t="shared" si="28"/>
        <v>1</v>
      </c>
      <c r="Q120" s="15"/>
      <c r="R120" s="15"/>
    </row>
    <row r="121" spans="1:18" s="5" customFormat="1" ht="12.75">
      <c r="A121" s="10"/>
      <c r="B121" s="10">
        <v>111</v>
      </c>
      <c r="C121" s="41"/>
      <c r="D121" s="33">
        <f t="shared" si="17"/>
        <v>416.6666666666667</v>
      </c>
      <c r="E121" s="33">
        <f t="shared" si="18"/>
        <v>519.0972222222191</v>
      </c>
      <c r="F121" s="34">
        <f t="shared" si="19"/>
        <v>935.7638888888857</v>
      </c>
      <c r="G121" s="27">
        <f t="shared" si="21"/>
        <v>53749.99999999967</v>
      </c>
      <c r="H121" s="35">
        <f t="shared" si="20"/>
        <v>11.5</v>
      </c>
      <c r="I121" s="36">
        <f t="shared" si="22"/>
        <v>519.0972222222191</v>
      </c>
      <c r="J121" s="37">
        <f t="shared" si="23"/>
        <v>308.6382788267522</v>
      </c>
      <c r="K121" s="33">
        <f t="shared" si="24"/>
        <v>757.7913526861071</v>
      </c>
      <c r="L121" s="34">
        <f t="shared" si="29"/>
        <v>1066.4296315128593</v>
      </c>
      <c r="M121" s="27">
        <f t="shared" si="25"/>
        <v>78765.24200146268</v>
      </c>
      <c r="N121" s="38">
        <f t="shared" si="26"/>
        <v>11.5</v>
      </c>
      <c r="O121" s="36">
        <f t="shared" si="27"/>
        <v>757.7913526861071</v>
      </c>
      <c r="P121" s="35">
        <f t="shared" si="28"/>
        <v>1</v>
      </c>
      <c r="Q121" s="15"/>
      <c r="R121" s="15"/>
    </row>
    <row r="122" spans="1:18" s="5" customFormat="1" ht="12.75">
      <c r="A122" s="10"/>
      <c r="B122" s="10">
        <v>112</v>
      </c>
      <c r="C122" s="41"/>
      <c r="D122" s="33">
        <f t="shared" si="17"/>
        <v>416.6666666666667</v>
      </c>
      <c r="E122" s="33">
        <f t="shared" si="18"/>
        <v>515.1041666666636</v>
      </c>
      <c r="F122" s="34">
        <f t="shared" si="19"/>
        <v>931.7708333333303</v>
      </c>
      <c r="G122" s="27">
        <f t="shared" si="21"/>
        <v>53333.33333333301</v>
      </c>
      <c r="H122" s="35">
        <f t="shared" si="20"/>
        <v>11.5</v>
      </c>
      <c r="I122" s="36">
        <f t="shared" si="22"/>
        <v>515.1041666666636</v>
      </c>
      <c r="J122" s="37">
        <f t="shared" si="23"/>
        <v>311.59606233217517</v>
      </c>
      <c r="K122" s="33">
        <f t="shared" si="24"/>
        <v>754.8335691806841</v>
      </c>
      <c r="L122" s="34">
        <f t="shared" si="29"/>
        <v>1066.4296315128593</v>
      </c>
      <c r="M122" s="27">
        <f t="shared" si="25"/>
        <v>78453.64593913051</v>
      </c>
      <c r="N122" s="38">
        <f t="shared" si="26"/>
        <v>11.5</v>
      </c>
      <c r="O122" s="36">
        <f t="shared" si="27"/>
        <v>754.8335691806841</v>
      </c>
      <c r="P122" s="35">
        <f t="shared" si="28"/>
        <v>1</v>
      </c>
      <c r="Q122" s="15"/>
      <c r="R122" s="15"/>
    </row>
    <row r="123" spans="1:18" s="5" customFormat="1" ht="12.75">
      <c r="A123" s="10"/>
      <c r="B123" s="10">
        <v>113</v>
      </c>
      <c r="C123" s="41"/>
      <c r="D123" s="33">
        <f t="shared" si="17"/>
        <v>416.6666666666667</v>
      </c>
      <c r="E123" s="33">
        <f t="shared" si="18"/>
        <v>511.1111111111081</v>
      </c>
      <c r="F123" s="34">
        <f t="shared" si="19"/>
        <v>927.7777777777748</v>
      </c>
      <c r="G123" s="27">
        <f t="shared" si="21"/>
        <v>52916.666666666344</v>
      </c>
      <c r="H123" s="35">
        <f t="shared" si="20"/>
        <v>11.5</v>
      </c>
      <c r="I123" s="36">
        <f t="shared" si="22"/>
        <v>511.1111111111081</v>
      </c>
      <c r="J123" s="37">
        <f t="shared" si="23"/>
        <v>314.5821912628586</v>
      </c>
      <c r="K123" s="33">
        <f t="shared" si="24"/>
        <v>751.8474402500007</v>
      </c>
      <c r="L123" s="34">
        <f t="shared" si="29"/>
        <v>1066.4296315128593</v>
      </c>
      <c r="M123" s="27">
        <f t="shared" si="25"/>
        <v>78139.06374786765</v>
      </c>
      <c r="N123" s="38">
        <f t="shared" si="26"/>
        <v>11.5</v>
      </c>
      <c r="O123" s="36">
        <f t="shared" si="27"/>
        <v>751.8474402500007</v>
      </c>
      <c r="P123" s="35">
        <f t="shared" si="28"/>
        <v>1</v>
      </c>
      <c r="Q123" s="15"/>
      <c r="R123" s="15"/>
    </row>
    <row r="124" spans="1:18" s="5" customFormat="1" ht="12.75">
      <c r="A124" s="10"/>
      <c r="B124" s="10">
        <v>114</v>
      </c>
      <c r="C124" s="41"/>
      <c r="D124" s="33">
        <f t="shared" si="17"/>
        <v>416.6666666666667</v>
      </c>
      <c r="E124" s="33">
        <f t="shared" si="18"/>
        <v>507.1180555555524</v>
      </c>
      <c r="F124" s="34">
        <f t="shared" si="19"/>
        <v>923.7847222222191</v>
      </c>
      <c r="G124" s="27">
        <f t="shared" si="21"/>
        <v>52499.99999999968</v>
      </c>
      <c r="H124" s="35">
        <f t="shared" si="20"/>
        <v>11.5</v>
      </c>
      <c r="I124" s="36">
        <f t="shared" si="22"/>
        <v>507.1180555555524</v>
      </c>
      <c r="J124" s="37">
        <f t="shared" si="23"/>
        <v>317.596937262461</v>
      </c>
      <c r="K124" s="33">
        <f t="shared" si="24"/>
        <v>748.8326942503983</v>
      </c>
      <c r="L124" s="34">
        <f t="shared" si="29"/>
        <v>1066.4296315128593</v>
      </c>
      <c r="M124" s="27">
        <f t="shared" si="25"/>
        <v>77821.46681060518</v>
      </c>
      <c r="N124" s="38">
        <f t="shared" si="26"/>
        <v>11.5</v>
      </c>
      <c r="O124" s="36">
        <f t="shared" si="27"/>
        <v>748.8326942503983</v>
      </c>
      <c r="P124" s="35">
        <f t="shared" si="28"/>
        <v>1</v>
      </c>
      <c r="Q124" s="15"/>
      <c r="R124" s="15"/>
    </row>
    <row r="125" spans="1:18" s="5" customFormat="1" ht="12.75">
      <c r="A125" s="10"/>
      <c r="B125" s="10">
        <v>115</v>
      </c>
      <c r="C125" s="41"/>
      <c r="D125" s="33">
        <f t="shared" si="17"/>
        <v>416.6666666666667</v>
      </c>
      <c r="E125" s="33">
        <f t="shared" si="18"/>
        <v>503.1249999999969</v>
      </c>
      <c r="F125" s="34">
        <f t="shared" si="19"/>
        <v>919.7916666666636</v>
      </c>
      <c r="G125" s="27">
        <f t="shared" si="21"/>
        <v>52083.333333333016</v>
      </c>
      <c r="H125" s="35">
        <f t="shared" si="20"/>
        <v>11.5</v>
      </c>
      <c r="I125" s="36">
        <f t="shared" si="22"/>
        <v>503.1249999999969</v>
      </c>
      <c r="J125" s="37">
        <f t="shared" si="23"/>
        <v>320.64057457789283</v>
      </c>
      <c r="K125" s="33">
        <f t="shared" si="24"/>
        <v>745.7890569349664</v>
      </c>
      <c r="L125" s="34">
        <f t="shared" si="29"/>
        <v>1066.4296315128593</v>
      </c>
      <c r="M125" s="27">
        <f t="shared" si="25"/>
        <v>77500.8262360273</v>
      </c>
      <c r="N125" s="38">
        <f t="shared" si="26"/>
        <v>11.5</v>
      </c>
      <c r="O125" s="36">
        <f t="shared" si="27"/>
        <v>745.7890569349664</v>
      </c>
      <c r="P125" s="35">
        <f t="shared" si="28"/>
        <v>1</v>
      </c>
      <c r="Q125" s="15"/>
      <c r="R125" s="15"/>
    </row>
    <row r="126" spans="1:18" s="5" customFormat="1" ht="12.75">
      <c r="A126" s="10"/>
      <c r="B126" s="10">
        <v>116</v>
      </c>
      <c r="C126" s="41"/>
      <c r="D126" s="33">
        <f t="shared" si="17"/>
        <v>416.6666666666667</v>
      </c>
      <c r="E126" s="33">
        <f t="shared" si="18"/>
        <v>499.1319444444414</v>
      </c>
      <c r="F126" s="34">
        <f t="shared" si="19"/>
        <v>915.7986111111081</v>
      </c>
      <c r="G126" s="27">
        <f t="shared" si="21"/>
        <v>51666.66666666635</v>
      </c>
      <c r="H126" s="35">
        <f t="shared" si="20"/>
        <v>11.5</v>
      </c>
      <c r="I126" s="36">
        <f t="shared" si="22"/>
        <v>499.1319444444414</v>
      </c>
      <c r="J126" s="37">
        <f t="shared" si="23"/>
        <v>323.71338008426426</v>
      </c>
      <c r="K126" s="33">
        <f t="shared" si="24"/>
        <v>742.716251428595</v>
      </c>
      <c r="L126" s="34">
        <f t="shared" si="29"/>
        <v>1066.4296315128593</v>
      </c>
      <c r="M126" s="27">
        <f t="shared" si="25"/>
        <v>77177.11285594302</v>
      </c>
      <c r="N126" s="38">
        <f t="shared" si="26"/>
        <v>11.5</v>
      </c>
      <c r="O126" s="36">
        <f t="shared" si="27"/>
        <v>742.716251428595</v>
      </c>
      <c r="P126" s="35">
        <f t="shared" si="28"/>
        <v>1</v>
      </c>
      <c r="Q126" s="15"/>
      <c r="R126" s="15"/>
    </row>
    <row r="127" spans="1:18" s="5" customFormat="1" ht="12.75">
      <c r="A127" s="10"/>
      <c r="B127" s="10">
        <v>117</v>
      </c>
      <c r="C127" s="41"/>
      <c r="D127" s="33">
        <f t="shared" si="17"/>
        <v>416.6666666666667</v>
      </c>
      <c r="E127" s="33">
        <f t="shared" si="18"/>
        <v>495.1388888888859</v>
      </c>
      <c r="F127" s="34">
        <f t="shared" si="19"/>
        <v>911.8055555555526</v>
      </c>
      <c r="G127" s="27">
        <f t="shared" si="21"/>
        <v>51249.99999999969</v>
      </c>
      <c r="H127" s="35">
        <f t="shared" si="20"/>
        <v>11.5</v>
      </c>
      <c r="I127" s="36">
        <f t="shared" si="22"/>
        <v>495.1388888888859</v>
      </c>
      <c r="J127" s="37">
        <f t="shared" si="23"/>
        <v>326.81563331007203</v>
      </c>
      <c r="K127" s="33">
        <f t="shared" si="24"/>
        <v>739.6139982027872</v>
      </c>
      <c r="L127" s="34">
        <f t="shared" si="29"/>
        <v>1066.4296315128593</v>
      </c>
      <c r="M127" s="27">
        <f t="shared" si="25"/>
        <v>76850.29722263294</v>
      </c>
      <c r="N127" s="38">
        <f t="shared" si="26"/>
        <v>11.5</v>
      </c>
      <c r="O127" s="36">
        <f t="shared" si="27"/>
        <v>739.6139982027872</v>
      </c>
      <c r="P127" s="35">
        <f t="shared" si="28"/>
        <v>1</v>
      </c>
      <c r="Q127" s="15"/>
      <c r="R127" s="15"/>
    </row>
    <row r="128" spans="1:18" s="5" customFormat="1" ht="12.75">
      <c r="A128" s="10"/>
      <c r="B128" s="10">
        <v>118</v>
      </c>
      <c r="C128" s="41"/>
      <c r="D128" s="33">
        <f t="shared" si="17"/>
        <v>416.6666666666667</v>
      </c>
      <c r="E128" s="33">
        <f t="shared" si="18"/>
        <v>491.1458333333303</v>
      </c>
      <c r="F128" s="34">
        <f t="shared" si="19"/>
        <v>907.812499999997</v>
      </c>
      <c r="G128" s="27">
        <f t="shared" si="21"/>
        <v>50833.33333333302</v>
      </c>
      <c r="H128" s="35">
        <f t="shared" si="20"/>
        <v>11.5</v>
      </c>
      <c r="I128" s="36">
        <f t="shared" si="22"/>
        <v>491.1458333333303</v>
      </c>
      <c r="J128" s="37">
        <f t="shared" si="23"/>
        <v>329.9476164626269</v>
      </c>
      <c r="K128" s="33">
        <f t="shared" si="24"/>
        <v>736.4820150502323</v>
      </c>
      <c r="L128" s="34">
        <f t="shared" si="29"/>
        <v>1066.4296315128593</v>
      </c>
      <c r="M128" s="27">
        <f t="shared" si="25"/>
        <v>76520.34960617032</v>
      </c>
      <c r="N128" s="38">
        <f t="shared" si="26"/>
        <v>11.5</v>
      </c>
      <c r="O128" s="36">
        <f t="shared" si="27"/>
        <v>736.4820150502323</v>
      </c>
      <c r="P128" s="35">
        <f t="shared" si="28"/>
        <v>1</v>
      </c>
      <c r="Q128" s="15"/>
      <c r="R128" s="15"/>
    </row>
    <row r="129" spans="1:18" s="5" customFormat="1" ht="12.75">
      <c r="A129" s="10"/>
      <c r="B129" s="10">
        <v>119</v>
      </c>
      <c r="C129" s="41"/>
      <c r="D129" s="33">
        <f t="shared" si="17"/>
        <v>416.6666666666667</v>
      </c>
      <c r="E129" s="33">
        <f t="shared" si="18"/>
        <v>487.1527777777748</v>
      </c>
      <c r="F129" s="34">
        <f t="shared" si="19"/>
        <v>903.8194444444415</v>
      </c>
      <c r="G129" s="27">
        <f t="shared" si="21"/>
        <v>50416.66666666636</v>
      </c>
      <c r="H129" s="35">
        <f t="shared" si="20"/>
        <v>11.5</v>
      </c>
      <c r="I129" s="36">
        <f t="shared" si="22"/>
        <v>487.1527777777748</v>
      </c>
      <c r="J129" s="37">
        <f t="shared" si="23"/>
        <v>333.1096144537271</v>
      </c>
      <c r="K129" s="33">
        <f t="shared" si="24"/>
        <v>733.3200170591322</v>
      </c>
      <c r="L129" s="34">
        <f t="shared" si="29"/>
        <v>1066.4296315128593</v>
      </c>
      <c r="M129" s="27">
        <f t="shared" si="25"/>
        <v>76187.23999171659</v>
      </c>
      <c r="N129" s="38">
        <f t="shared" si="26"/>
        <v>11.5</v>
      </c>
      <c r="O129" s="36">
        <f t="shared" si="27"/>
        <v>733.3200170591322</v>
      </c>
      <c r="P129" s="35">
        <f t="shared" si="28"/>
        <v>1</v>
      </c>
      <c r="Q129" s="15"/>
      <c r="R129" s="15"/>
    </row>
    <row r="130" spans="1:18" s="5" customFormat="1" ht="12.75">
      <c r="A130" s="10"/>
      <c r="B130" s="10">
        <v>120</v>
      </c>
      <c r="C130" s="41"/>
      <c r="D130" s="33">
        <f t="shared" si="17"/>
        <v>416.6666666666667</v>
      </c>
      <c r="E130" s="33">
        <f t="shared" si="18"/>
        <v>483.1597222222193</v>
      </c>
      <c r="F130" s="34">
        <f t="shared" si="19"/>
        <v>899.826388888886</v>
      </c>
      <c r="G130" s="27">
        <f t="shared" si="21"/>
        <v>49999.999999999694</v>
      </c>
      <c r="H130" s="35">
        <f t="shared" si="20"/>
        <v>11.5</v>
      </c>
      <c r="I130" s="36">
        <f t="shared" si="22"/>
        <v>483.1597222222193</v>
      </c>
      <c r="J130" s="37">
        <f t="shared" si="23"/>
        <v>336.3019149255754</v>
      </c>
      <c r="K130" s="33">
        <f t="shared" si="24"/>
        <v>730.1277165872839</v>
      </c>
      <c r="L130" s="34">
        <f t="shared" si="29"/>
        <v>1066.4296315128593</v>
      </c>
      <c r="M130" s="27">
        <f t="shared" si="25"/>
        <v>75850.93807679102</v>
      </c>
      <c r="N130" s="38">
        <f t="shared" si="26"/>
        <v>11.5</v>
      </c>
      <c r="O130" s="36">
        <f t="shared" si="27"/>
        <v>730.1277165872839</v>
      </c>
      <c r="P130" s="35">
        <f t="shared" si="28"/>
        <v>1</v>
      </c>
      <c r="Q130" s="15"/>
      <c r="R130" s="15"/>
    </row>
    <row r="131" spans="1:18" s="2" customFormat="1" ht="12.75">
      <c r="A131" s="9">
        <v>11</v>
      </c>
      <c r="B131" s="9">
        <v>121</v>
      </c>
      <c r="C131" s="40"/>
      <c r="D131" s="27">
        <f aca="true" t="shared" si="30" ref="D131:D190">D130</f>
        <v>416.6666666666667</v>
      </c>
      <c r="E131" s="27">
        <f aca="true" t="shared" si="31" ref="E131:E190">G130*H130/100/12</f>
        <v>479.1666666666638</v>
      </c>
      <c r="F131" s="28">
        <f aca="true" t="shared" si="32" ref="F131:F190">D131+E131</f>
        <v>895.8333333333305</v>
      </c>
      <c r="G131" s="27">
        <f t="shared" si="21"/>
        <v>49583.33333333303</v>
      </c>
      <c r="H131" s="29">
        <f aca="true" t="shared" si="33" ref="H131:H190">H130</f>
        <v>11.5</v>
      </c>
      <c r="I131" s="30">
        <f t="shared" si="22"/>
        <v>479.1666666666638</v>
      </c>
      <c r="J131" s="31">
        <f aca="true" t="shared" si="34" ref="J131:J178">L131-K131</f>
        <v>339.52480827694524</v>
      </c>
      <c r="K131" s="27">
        <f aca="true" t="shared" si="35" ref="K131:K178">M130*N130/100/12</f>
        <v>726.904823235914</v>
      </c>
      <c r="L131" s="28">
        <f aca="true" t="shared" si="36" ref="L131:L178">L130</f>
        <v>1066.4296315128593</v>
      </c>
      <c r="M131" s="27">
        <f t="shared" si="25"/>
        <v>75511.41326851408</v>
      </c>
      <c r="N131" s="32">
        <f aca="true" t="shared" si="37" ref="N131:N178">N130</f>
        <v>11.5</v>
      </c>
      <c r="O131" s="30">
        <f aca="true" t="shared" si="38" ref="O131:O178">IF(K131&gt;0,K131,0)</f>
        <v>726.904823235914</v>
      </c>
      <c r="P131" s="29">
        <f aca="true" t="shared" si="39" ref="P131:P178">IF(K131&gt;0,1,0)</f>
        <v>1</v>
      </c>
      <c r="Q131" s="14"/>
      <c r="R131" s="14"/>
    </row>
    <row r="132" spans="1:18" s="2" customFormat="1" ht="12.75">
      <c r="A132" s="9"/>
      <c r="B132" s="9">
        <v>122</v>
      </c>
      <c r="C132" s="40"/>
      <c r="D132" s="27">
        <f t="shared" si="30"/>
        <v>416.6666666666667</v>
      </c>
      <c r="E132" s="27">
        <f t="shared" si="31"/>
        <v>475.1736111111082</v>
      </c>
      <c r="F132" s="28">
        <f t="shared" si="32"/>
        <v>891.8402777777749</v>
      </c>
      <c r="G132" s="27">
        <f t="shared" si="21"/>
        <v>49166.666666666366</v>
      </c>
      <c r="H132" s="29">
        <f t="shared" si="33"/>
        <v>11.5</v>
      </c>
      <c r="I132" s="30">
        <f t="shared" si="22"/>
        <v>475.1736111111082</v>
      </c>
      <c r="J132" s="31">
        <f t="shared" si="34"/>
        <v>342.77858768959936</v>
      </c>
      <c r="K132" s="27">
        <f t="shared" si="35"/>
        <v>723.6510438232599</v>
      </c>
      <c r="L132" s="28">
        <f t="shared" si="36"/>
        <v>1066.4296315128593</v>
      </c>
      <c r="M132" s="27">
        <f t="shared" si="25"/>
        <v>75168.63468082449</v>
      </c>
      <c r="N132" s="32">
        <f t="shared" si="37"/>
        <v>11.5</v>
      </c>
      <c r="O132" s="30">
        <f t="shared" si="38"/>
        <v>723.6510438232599</v>
      </c>
      <c r="P132" s="29">
        <f t="shared" si="39"/>
        <v>1</v>
      </c>
      <c r="Q132" s="14"/>
      <c r="R132" s="14"/>
    </row>
    <row r="133" spans="1:18" s="2" customFormat="1" ht="12.75">
      <c r="A133" s="9"/>
      <c r="B133" s="9">
        <v>123</v>
      </c>
      <c r="C133" s="40"/>
      <c r="D133" s="27">
        <f t="shared" si="30"/>
        <v>416.6666666666667</v>
      </c>
      <c r="E133" s="27">
        <f t="shared" si="31"/>
        <v>471.1805555555527</v>
      </c>
      <c r="F133" s="28">
        <f t="shared" si="32"/>
        <v>887.8472222222194</v>
      </c>
      <c r="G133" s="27">
        <f t="shared" si="21"/>
        <v>48749.9999999997</v>
      </c>
      <c r="H133" s="29">
        <f t="shared" si="33"/>
        <v>11.5</v>
      </c>
      <c r="I133" s="30">
        <f t="shared" si="22"/>
        <v>471.1805555555527</v>
      </c>
      <c r="J133" s="31">
        <f t="shared" si="34"/>
        <v>346.06354915495797</v>
      </c>
      <c r="K133" s="27">
        <f t="shared" si="35"/>
        <v>720.3660823579013</v>
      </c>
      <c r="L133" s="28">
        <f t="shared" si="36"/>
        <v>1066.4296315128593</v>
      </c>
      <c r="M133" s="27">
        <f t="shared" si="25"/>
        <v>74822.57113166952</v>
      </c>
      <c r="N133" s="32">
        <f t="shared" si="37"/>
        <v>11.5</v>
      </c>
      <c r="O133" s="30">
        <f t="shared" si="38"/>
        <v>720.3660823579013</v>
      </c>
      <c r="P133" s="29">
        <f t="shared" si="39"/>
        <v>1</v>
      </c>
      <c r="Q133" s="14"/>
      <c r="R133" s="14"/>
    </row>
    <row r="134" spans="1:18" s="2" customFormat="1" ht="12.75">
      <c r="A134" s="9"/>
      <c r="B134" s="9">
        <v>124</v>
      </c>
      <c r="C134" s="40"/>
      <c r="D134" s="27">
        <f t="shared" si="30"/>
        <v>416.6666666666667</v>
      </c>
      <c r="E134" s="27">
        <f t="shared" si="31"/>
        <v>467.1874999999972</v>
      </c>
      <c r="F134" s="28">
        <f t="shared" si="32"/>
        <v>883.8541666666639</v>
      </c>
      <c r="G134" s="27">
        <f t="shared" si="21"/>
        <v>48333.33333333304</v>
      </c>
      <c r="H134" s="29">
        <f t="shared" si="33"/>
        <v>11.5</v>
      </c>
      <c r="I134" s="30">
        <f t="shared" si="22"/>
        <v>467.1874999999972</v>
      </c>
      <c r="J134" s="31">
        <f t="shared" si="34"/>
        <v>349.37999150102644</v>
      </c>
      <c r="K134" s="27">
        <f t="shared" si="35"/>
        <v>717.0496400118328</v>
      </c>
      <c r="L134" s="28">
        <f t="shared" si="36"/>
        <v>1066.4296315128593</v>
      </c>
      <c r="M134" s="27">
        <f t="shared" si="25"/>
        <v>74473.19114016849</v>
      </c>
      <c r="N134" s="32">
        <f t="shared" si="37"/>
        <v>11.5</v>
      </c>
      <c r="O134" s="30">
        <f t="shared" si="38"/>
        <v>717.0496400118328</v>
      </c>
      <c r="P134" s="29">
        <f t="shared" si="39"/>
        <v>1</v>
      </c>
      <c r="Q134" s="14"/>
      <c r="R134" s="14"/>
    </row>
    <row r="135" spans="1:18" s="2" customFormat="1" ht="12.75">
      <c r="A135" s="9"/>
      <c r="B135" s="9">
        <v>125</v>
      </c>
      <c r="C135" s="40"/>
      <c r="D135" s="27">
        <f t="shared" si="30"/>
        <v>416.6666666666667</v>
      </c>
      <c r="E135" s="27">
        <f t="shared" si="31"/>
        <v>463.19444444444156</v>
      </c>
      <c r="F135" s="28">
        <f t="shared" si="32"/>
        <v>879.8611111111082</v>
      </c>
      <c r="G135" s="27">
        <f t="shared" si="21"/>
        <v>47916.66666666637</v>
      </c>
      <c r="H135" s="29">
        <f t="shared" si="33"/>
        <v>11.5</v>
      </c>
      <c r="I135" s="30">
        <f t="shared" si="22"/>
        <v>463.19444444444156</v>
      </c>
      <c r="J135" s="31">
        <f t="shared" si="34"/>
        <v>352.72821641957785</v>
      </c>
      <c r="K135" s="27">
        <f t="shared" si="35"/>
        <v>713.7014150932814</v>
      </c>
      <c r="L135" s="28">
        <f t="shared" si="36"/>
        <v>1066.4296315128593</v>
      </c>
      <c r="M135" s="27">
        <f t="shared" si="25"/>
        <v>74120.46292374891</v>
      </c>
      <c r="N135" s="32">
        <f t="shared" si="37"/>
        <v>11.5</v>
      </c>
      <c r="O135" s="30">
        <f t="shared" si="38"/>
        <v>713.7014150932814</v>
      </c>
      <c r="P135" s="29">
        <f t="shared" si="39"/>
        <v>1</v>
      </c>
      <c r="Q135" s="14"/>
      <c r="R135" s="14"/>
    </row>
    <row r="136" spans="1:18" s="2" customFormat="1" ht="12.75">
      <c r="A136" s="9"/>
      <c r="B136" s="9">
        <v>126</v>
      </c>
      <c r="C136" s="40"/>
      <c r="D136" s="27">
        <f t="shared" si="30"/>
        <v>416.6666666666667</v>
      </c>
      <c r="E136" s="27">
        <f t="shared" si="31"/>
        <v>459.201388888886</v>
      </c>
      <c r="F136" s="28">
        <f t="shared" si="32"/>
        <v>875.8680555555527</v>
      </c>
      <c r="G136" s="27">
        <f t="shared" si="21"/>
        <v>47499.99999999971</v>
      </c>
      <c r="H136" s="29">
        <f t="shared" si="33"/>
        <v>11.5</v>
      </c>
      <c r="I136" s="30">
        <f t="shared" si="22"/>
        <v>459.201388888886</v>
      </c>
      <c r="J136" s="31">
        <f t="shared" si="34"/>
        <v>356.1085284935988</v>
      </c>
      <c r="K136" s="27">
        <f t="shared" si="35"/>
        <v>710.3211030192605</v>
      </c>
      <c r="L136" s="28">
        <f t="shared" si="36"/>
        <v>1066.4296315128593</v>
      </c>
      <c r="M136" s="27">
        <f t="shared" si="25"/>
        <v>73764.35439525532</v>
      </c>
      <c r="N136" s="32">
        <f t="shared" si="37"/>
        <v>11.5</v>
      </c>
      <c r="O136" s="30">
        <f t="shared" si="38"/>
        <v>710.3211030192605</v>
      </c>
      <c r="P136" s="29">
        <f t="shared" si="39"/>
        <v>1</v>
      </c>
      <c r="Q136" s="14"/>
      <c r="R136" s="14"/>
    </row>
    <row r="137" spans="1:18" s="2" customFormat="1" ht="12.75">
      <c r="A137" s="9"/>
      <c r="B137" s="9">
        <v>127</v>
      </c>
      <c r="C137" s="40"/>
      <c r="D137" s="27">
        <f t="shared" si="30"/>
        <v>416.6666666666667</v>
      </c>
      <c r="E137" s="27">
        <f t="shared" si="31"/>
        <v>455.20833333333053</v>
      </c>
      <c r="F137" s="28">
        <f t="shared" si="32"/>
        <v>871.8749999999973</v>
      </c>
      <c r="G137" s="27">
        <f t="shared" si="21"/>
        <v>47083.333333333045</v>
      </c>
      <c r="H137" s="29">
        <f t="shared" si="33"/>
        <v>11.5</v>
      </c>
      <c r="I137" s="30">
        <f t="shared" si="22"/>
        <v>455.20833333333053</v>
      </c>
      <c r="J137" s="31">
        <f t="shared" si="34"/>
        <v>359.52123522499585</v>
      </c>
      <c r="K137" s="27">
        <f t="shared" si="35"/>
        <v>706.9083962878634</v>
      </c>
      <c r="L137" s="28">
        <f t="shared" si="36"/>
        <v>1066.4296315128593</v>
      </c>
      <c r="M137" s="27">
        <f t="shared" si="25"/>
        <v>73404.83316003032</v>
      </c>
      <c r="N137" s="32">
        <f t="shared" si="37"/>
        <v>11.5</v>
      </c>
      <c r="O137" s="30">
        <f t="shared" si="38"/>
        <v>706.9083962878634</v>
      </c>
      <c r="P137" s="29">
        <f t="shared" si="39"/>
        <v>1</v>
      </c>
      <c r="Q137" s="14"/>
      <c r="R137" s="14"/>
    </row>
    <row r="138" spans="1:18" s="2" customFormat="1" ht="12.75">
      <c r="A138" s="9"/>
      <c r="B138" s="9">
        <v>128</v>
      </c>
      <c r="C138" s="40"/>
      <c r="D138" s="27">
        <f t="shared" si="30"/>
        <v>416.6666666666667</v>
      </c>
      <c r="E138" s="27">
        <f t="shared" si="31"/>
        <v>451.21527777777504</v>
      </c>
      <c r="F138" s="28">
        <f t="shared" si="32"/>
        <v>867.8819444444417</v>
      </c>
      <c r="G138" s="27">
        <f t="shared" si="21"/>
        <v>46666.66666666638</v>
      </c>
      <c r="H138" s="29">
        <f t="shared" si="33"/>
        <v>11.5</v>
      </c>
      <c r="I138" s="30">
        <f t="shared" si="22"/>
        <v>451.21527777777504</v>
      </c>
      <c r="J138" s="31">
        <f t="shared" si="34"/>
        <v>362.96664706256865</v>
      </c>
      <c r="K138" s="27">
        <f t="shared" si="35"/>
        <v>703.4629844502906</v>
      </c>
      <c r="L138" s="28">
        <f t="shared" si="36"/>
        <v>1066.4296315128593</v>
      </c>
      <c r="M138" s="27">
        <f t="shared" si="25"/>
        <v>73041.86651296775</v>
      </c>
      <c r="N138" s="32">
        <f t="shared" si="37"/>
        <v>11.5</v>
      </c>
      <c r="O138" s="30">
        <f t="shared" si="38"/>
        <v>703.4629844502906</v>
      </c>
      <c r="P138" s="29">
        <f t="shared" si="39"/>
        <v>1</v>
      </c>
      <c r="Q138" s="14"/>
      <c r="R138" s="14"/>
    </row>
    <row r="139" spans="1:18" s="2" customFormat="1" ht="12.75">
      <c r="A139" s="9"/>
      <c r="B139" s="9">
        <v>129</v>
      </c>
      <c r="C139" s="40"/>
      <c r="D139" s="27">
        <f t="shared" si="30"/>
        <v>416.6666666666667</v>
      </c>
      <c r="E139" s="27">
        <f t="shared" si="31"/>
        <v>447.22222222221944</v>
      </c>
      <c r="F139" s="28">
        <f t="shared" si="32"/>
        <v>863.8888888888862</v>
      </c>
      <c r="G139" s="27">
        <f t="shared" si="21"/>
        <v>46249.999999999716</v>
      </c>
      <c r="H139" s="29">
        <f t="shared" si="33"/>
        <v>11.5</v>
      </c>
      <c r="I139" s="30">
        <f t="shared" si="22"/>
        <v>447.22222222221944</v>
      </c>
      <c r="J139" s="31">
        <f t="shared" si="34"/>
        <v>366.4450774302517</v>
      </c>
      <c r="K139" s="27">
        <f t="shared" si="35"/>
        <v>699.9845540826076</v>
      </c>
      <c r="L139" s="28">
        <f t="shared" si="36"/>
        <v>1066.4296315128593</v>
      </c>
      <c r="M139" s="27">
        <f t="shared" si="25"/>
        <v>72675.4214355375</v>
      </c>
      <c r="N139" s="32">
        <f t="shared" si="37"/>
        <v>11.5</v>
      </c>
      <c r="O139" s="30">
        <f t="shared" si="38"/>
        <v>699.9845540826076</v>
      </c>
      <c r="P139" s="29">
        <f t="shared" si="39"/>
        <v>1</v>
      </c>
      <c r="Q139" s="14"/>
      <c r="R139" s="14"/>
    </row>
    <row r="140" spans="1:18" s="2" customFormat="1" ht="12.75">
      <c r="A140" s="9"/>
      <c r="B140" s="9">
        <v>130</v>
      </c>
      <c r="C140" s="40"/>
      <c r="D140" s="27">
        <f t="shared" si="30"/>
        <v>416.6666666666667</v>
      </c>
      <c r="E140" s="27">
        <f t="shared" si="31"/>
        <v>443.22916666666396</v>
      </c>
      <c r="F140" s="28">
        <f t="shared" si="32"/>
        <v>859.8958333333306</v>
      </c>
      <c r="G140" s="27">
        <f aca="true" t="shared" si="40" ref="G140:G203">G139-D140-C140</f>
        <v>45833.33333333305</v>
      </c>
      <c r="H140" s="29">
        <f t="shared" si="33"/>
        <v>11.5</v>
      </c>
      <c r="I140" s="30">
        <f aca="true" t="shared" si="41" ref="I140:I190">IF(E140&gt;0,E140,0)</f>
        <v>443.22916666666396</v>
      </c>
      <c r="J140" s="31">
        <f t="shared" si="34"/>
        <v>369.95684275562485</v>
      </c>
      <c r="K140" s="27">
        <f t="shared" si="35"/>
        <v>696.4727887572344</v>
      </c>
      <c r="L140" s="28">
        <f t="shared" si="36"/>
        <v>1066.4296315128593</v>
      </c>
      <c r="M140" s="27">
        <f aca="true" t="shared" si="42" ref="M140:M203">M139-J140-C140</f>
        <v>72305.46459278188</v>
      </c>
      <c r="N140" s="32">
        <f t="shared" si="37"/>
        <v>11.5</v>
      </c>
      <c r="O140" s="30">
        <f t="shared" si="38"/>
        <v>696.4727887572344</v>
      </c>
      <c r="P140" s="29">
        <f t="shared" si="39"/>
        <v>1</v>
      </c>
      <c r="Q140" s="14"/>
      <c r="R140" s="14"/>
    </row>
    <row r="141" spans="1:18" s="2" customFormat="1" ht="12.75">
      <c r="A141" s="9"/>
      <c r="B141" s="9">
        <v>131</v>
      </c>
      <c r="C141" s="40"/>
      <c r="D141" s="27">
        <f t="shared" si="30"/>
        <v>416.6666666666667</v>
      </c>
      <c r="E141" s="27">
        <f t="shared" si="31"/>
        <v>439.2361111111084</v>
      </c>
      <c r="F141" s="28">
        <f t="shared" si="32"/>
        <v>855.9027777777751</v>
      </c>
      <c r="G141" s="27">
        <f t="shared" si="40"/>
        <v>45416.66666666639</v>
      </c>
      <c r="H141" s="29">
        <f t="shared" si="33"/>
        <v>11.5</v>
      </c>
      <c r="I141" s="30">
        <f t="shared" si="41"/>
        <v>439.2361111111084</v>
      </c>
      <c r="J141" s="31">
        <f t="shared" si="34"/>
        <v>373.5022624986997</v>
      </c>
      <c r="K141" s="27">
        <f t="shared" si="35"/>
        <v>692.9273690141596</v>
      </c>
      <c r="L141" s="28">
        <f t="shared" si="36"/>
        <v>1066.4296315128593</v>
      </c>
      <c r="M141" s="27">
        <f t="shared" si="42"/>
        <v>71931.96233028318</v>
      </c>
      <c r="N141" s="32">
        <f t="shared" si="37"/>
        <v>11.5</v>
      </c>
      <c r="O141" s="30">
        <f t="shared" si="38"/>
        <v>692.9273690141596</v>
      </c>
      <c r="P141" s="29">
        <f t="shared" si="39"/>
        <v>1</v>
      </c>
      <c r="Q141" s="14"/>
      <c r="R141" s="14"/>
    </row>
    <row r="142" spans="1:18" s="2" customFormat="1" ht="12.75">
      <c r="A142" s="9"/>
      <c r="B142" s="9">
        <v>132</v>
      </c>
      <c r="C142" s="40"/>
      <c r="D142" s="27">
        <f t="shared" si="30"/>
        <v>416.6666666666667</v>
      </c>
      <c r="E142" s="27">
        <f t="shared" si="31"/>
        <v>435.2430555555529</v>
      </c>
      <c r="F142" s="28">
        <f t="shared" si="32"/>
        <v>851.9097222222197</v>
      </c>
      <c r="G142" s="27">
        <f t="shared" si="40"/>
        <v>44999.99999999972</v>
      </c>
      <c r="H142" s="29">
        <f t="shared" si="33"/>
        <v>11.5</v>
      </c>
      <c r="I142" s="30">
        <f t="shared" si="41"/>
        <v>435.2430555555529</v>
      </c>
      <c r="J142" s="31">
        <f t="shared" si="34"/>
        <v>377.0816591809788</v>
      </c>
      <c r="K142" s="27">
        <f t="shared" si="35"/>
        <v>689.3479723318804</v>
      </c>
      <c r="L142" s="28">
        <f t="shared" si="36"/>
        <v>1066.4296315128593</v>
      </c>
      <c r="M142" s="27">
        <f t="shared" si="42"/>
        <v>71554.88067110219</v>
      </c>
      <c r="N142" s="32">
        <f t="shared" si="37"/>
        <v>11.5</v>
      </c>
      <c r="O142" s="30">
        <f t="shared" si="38"/>
        <v>689.3479723318804</v>
      </c>
      <c r="P142" s="29">
        <f t="shared" si="39"/>
        <v>1</v>
      </c>
      <c r="Q142" s="14"/>
      <c r="R142" s="14"/>
    </row>
    <row r="143" spans="1:18" s="5" customFormat="1" ht="12.75">
      <c r="A143" s="10">
        <v>12</v>
      </c>
      <c r="B143" s="10">
        <v>133</v>
      </c>
      <c r="C143" s="41"/>
      <c r="D143" s="33">
        <f t="shared" si="30"/>
        <v>416.6666666666667</v>
      </c>
      <c r="E143" s="33">
        <f t="shared" si="31"/>
        <v>431.2499999999973</v>
      </c>
      <c r="F143" s="34">
        <f t="shared" si="32"/>
        <v>847.916666666664</v>
      </c>
      <c r="G143" s="27">
        <f t="shared" si="40"/>
        <v>44583.33333333306</v>
      </c>
      <c r="H143" s="35">
        <f t="shared" si="33"/>
        <v>11.5</v>
      </c>
      <c r="I143" s="36">
        <f t="shared" si="41"/>
        <v>431.2499999999973</v>
      </c>
      <c r="J143" s="37">
        <f t="shared" si="34"/>
        <v>380.6953584147966</v>
      </c>
      <c r="K143" s="33">
        <f t="shared" si="35"/>
        <v>685.7342730980627</v>
      </c>
      <c r="L143" s="34">
        <f t="shared" si="36"/>
        <v>1066.4296315128593</v>
      </c>
      <c r="M143" s="27">
        <f t="shared" si="42"/>
        <v>71174.18531268739</v>
      </c>
      <c r="N143" s="38">
        <f t="shared" si="37"/>
        <v>11.5</v>
      </c>
      <c r="O143" s="36">
        <f t="shared" si="38"/>
        <v>685.7342730980627</v>
      </c>
      <c r="P143" s="35">
        <f t="shared" si="39"/>
        <v>1</v>
      </c>
      <c r="Q143" s="15"/>
      <c r="R143" s="15"/>
    </row>
    <row r="144" spans="1:18" s="5" customFormat="1" ht="12.75">
      <c r="A144" s="10"/>
      <c r="B144" s="10">
        <v>134</v>
      </c>
      <c r="C144" s="41"/>
      <c r="D144" s="33">
        <f t="shared" si="30"/>
        <v>416.6666666666667</v>
      </c>
      <c r="E144" s="33">
        <f t="shared" si="31"/>
        <v>427.25694444444184</v>
      </c>
      <c r="F144" s="34">
        <f t="shared" si="32"/>
        <v>843.9236111111086</v>
      </c>
      <c r="G144" s="27">
        <f t="shared" si="40"/>
        <v>44166.666666666395</v>
      </c>
      <c r="H144" s="35">
        <f t="shared" si="33"/>
        <v>11.5</v>
      </c>
      <c r="I144" s="36">
        <f t="shared" si="41"/>
        <v>427.25694444444184</v>
      </c>
      <c r="J144" s="37">
        <f t="shared" si="34"/>
        <v>384.34368893293845</v>
      </c>
      <c r="K144" s="33">
        <f t="shared" si="35"/>
        <v>682.0859425799208</v>
      </c>
      <c r="L144" s="34">
        <f t="shared" si="36"/>
        <v>1066.4296315128593</v>
      </c>
      <c r="M144" s="27">
        <f t="shared" si="42"/>
        <v>70789.84162375446</v>
      </c>
      <c r="N144" s="38">
        <f t="shared" si="37"/>
        <v>11.5</v>
      </c>
      <c r="O144" s="36">
        <f t="shared" si="38"/>
        <v>682.0859425799208</v>
      </c>
      <c r="P144" s="35">
        <f t="shared" si="39"/>
        <v>1</v>
      </c>
      <c r="Q144" s="15"/>
      <c r="R144" s="15"/>
    </row>
    <row r="145" spans="1:18" s="5" customFormat="1" ht="12.75">
      <c r="A145" s="10"/>
      <c r="B145" s="10">
        <v>135</v>
      </c>
      <c r="C145" s="41"/>
      <c r="D145" s="33">
        <f t="shared" si="30"/>
        <v>416.6666666666667</v>
      </c>
      <c r="E145" s="33">
        <f t="shared" si="31"/>
        <v>423.26388888888624</v>
      </c>
      <c r="F145" s="34">
        <f t="shared" si="32"/>
        <v>839.9305555555529</v>
      </c>
      <c r="G145" s="27">
        <f t="shared" si="40"/>
        <v>43749.99999999973</v>
      </c>
      <c r="H145" s="35">
        <f t="shared" si="33"/>
        <v>11.5</v>
      </c>
      <c r="I145" s="36">
        <f t="shared" si="41"/>
        <v>423.26388888888624</v>
      </c>
      <c r="J145" s="37">
        <f t="shared" si="34"/>
        <v>388.0269826185456</v>
      </c>
      <c r="K145" s="33">
        <f t="shared" si="35"/>
        <v>678.4026488943136</v>
      </c>
      <c r="L145" s="34">
        <f t="shared" si="36"/>
        <v>1066.4296315128593</v>
      </c>
      <c r="M145" s="27">
        <f t="shared" si="42"/>
        <v>70401.81464113592</v>
      </c>
      <c r="N145" s="38">
        <f t="shared" si="37"/>
        <v>11.5</v>
      </c>
      <c r="O145" s="36">
        <f t="shared" si="38"/>
        <v>678.4026488943136</v>
      </c>
      <c r="P145" s="35">
        <f t="shared" si="39"/>
        <v>1</v>
      </c>
      <c r="Q145" s="15"/>
      <c r="R145" s="15"/>
    </row>
    <row r="146" spans="1:18" s="5" customFormat="1" ht="12.75">
      <c r="A146" s="10"/>
      <c r="B146" s="10">
        <v>136</v>
      </c>
      <c r="C146" s="41"/>
      <c r="D146" s="33">
        <f t="shared" si="30"/>
        <v>416.6666666666667</v>
      </c>
      <c r="E146" s="33">
        <f t="shared" si="31"/>
        <v>419.27083333333076</v>
      </c>
      <c r="F146" s="34">
        <f t="shared" si="32"/>
        <v>835.9374999999975</v>
      </c>
      <c r="G146" s="27">
        <f t="shared" si="40"/>
        <v>43333.33333333307</v>
      </c>
      <c r="H146" s="35">
        <f t="shared" si="33"/>
        <v>11.5</v>
      </c>
      <c r="I146" s="36">
        <f t="shared" si="41"/>
        <v>419.27083333333076</v>
      </c>
      <c r="J146" s="37">
        <f t="shared" si="34"/>
        <v>391.7455745353067</v>
      </c>
      <c r="K146" s="33">
        <f t="shared" si="35"/>
        <v>674.6840569775526</v>
      </c>
      <c r="L146" s="34">
        <f t="shared" si="36"/>
        <v>1066.4296315128593</v>
      </c>
      <c r="M146" s="27">
        <f t="shared" si="42"/>
        <v>70010.06906660061</v>
      </c>
      <c r="N146" s="38">
        <f t="shared" si="37"/>
        <v>11.5</v>
      </c>
      <c r="O146" s="36">
        <f t="shared" si="38"/>
        <v>674.6840569775526</v>
      </c>
      <c r="P146" s="35">
        <f t="shared" si="39"/>
        <v>1</v>
      </c>
      <c r="Q146" s="15"/>
      <c r="R146" s="15"/>
    </row>
    <row r="147" spans="1:18" s="5" customFormat="1" ht="12.75">
      <c r="A147" s="10"/>
      <c r="B147" s="10">
        <v>137</v>
      </c>
      <c r="C147" s="41"/>
      <c r="D147" s="33">
        <f t="shared" si="30"/>
        <v>416.6666666666667</v>
      </c>
      <c r="E147" s="33">
        <f t="shared" si="31"/>
        <v>415.27777777777527</v>
      </c>
      <c r="F147" s="34">
        <f t="shared" si="32"/>
        <v>831.944444444442</v>
      </c>
      <c r="G147" s="27">
        <f t="shared" si="40"/>
        <v>42916.6666666664</v>
      </c>
      <c r="H147" s="35">
        <f t="shared" si="33"/>
        <v>11.5</v>
      </c>
      <c r="I147" s="36">
        <f t="shared" si="41"/>
        <v>415.27777777777527</v>
      </c>
      <c r="J147" s="37">
        <f t="shared" si="34"/>
        <v>395.4998029579367</v>
      </c>
      <c r="K147" s="33">
        <f t="shared" si="35"/>
        <v>670.9298285549226</v>
      </c>
      <c r="L147" s="34">
        <f t="shared" si="36"/>
        <v>1066.4296315128593</v>
      </c>
      <c r="M147" s="27">
        <f t="shared" si="42"/>
        <v>69614.56926364267</v>
      </c>
      <c r="N147" s="38">
        <f t="shared" si="37"/>
        <v>11.5</v>
      </c>
      <c r="O147" s="36">
        <f t="shared" si="38"/>
        <v>670.9298285549226</v>
      </c>
      <c r="P147" s="35">
        <f t="shared" si="39"/>
        <v>1</v>
      </c>
      <c r="Q147" s="15"/>
      <c r="R147" s="15"/>
    </row>
    <row r="148" spans="1:18" s="5" customFormat="1" ht="12.75">
      <c r="A148" s="10"/>
      <c r="B148" s="10">
        <v>138</v>
      </c>
      <c r="C148" s="41"/>
      <c r="D148" s="33">
        <f t="shared" si="30"/>
        <v>416.6666666666667</v>
      </c>
      <c r="E148" s="33">
        <f t="shared" si="31"/>
        <v>411.28472222221967</v>
      </c>
      <c r="F148" s="34">
        <f t="shared" si="32"/>
        <v>827.9513888888864</v>
      </c>
      <c r="G148" s="27">
        <f t="shared" si="40"/>
        <v>42499.99999999974</v>
      </c>
      <c r="H148" s="35">
        <f t="shared" si="33"/>
        <v>11.5</v>
      </c>
      <c r="I148" s="36">
        <f t="shared" si="41"/>
        <v>411.28472222221967</v>
      </c>
      <c r="J148" s="37">
        <f t="shared" si="34"/>
        <v>399.29000940295043</v>
      </c>
      <c r="K148" s="33">
        <f t="shared" si="35"/>
        <v>667.1396221099088</v>
      </c>
      <c r="L148" s="34">
        <f t="shared" si="36"/>
        <v>1066.4296315128593</v>
      </c>
      <c r="M148" s="27">
        <f t="shared" si="42"/>
        <v>69215.27925423972</v>
      </c>
      <c r="N148" s="38">
        <f t="shared" si="37"/>
        <v>11.5</v>
      </c>
      <c r="O148" s="36">
        <f t="shared" si="38"/>
        <v>667.1396221099088</v>
      </c>
      <c r="P148" s="35">
        <f t="shared" si="39"/>
        <v>1</v>
      </c>
      <c r="Q148" s="15"/>
      <c r="R148" s="15"/>
    </row>
    <row r="149" spans="1:18" s="5" customFormat="1" ht="12.75">
      <c r="A149" s="10"/>
      <c r="B149" s="10">
        <v>139</v>
      </c>
      <c r="C149" s="41"/>
      <c r="D149" s="33">
        <f t="shared" si="30"/>
        <v>416.6666666666667</v>
      </c>
      <c r="E149" s="33">
        <f t="shared" si="31"/>
        <v>407.2916666666642</v>
      </c>
      <c r="F149" s="34">
        <f t="shared" si="32"/>
        <v>823.9583333333309</v>
      </c>
      <c r="G149" s="27">
        <f t="shared" si="40"/>
        <v>42083.333333333074</v>
      </c>
      <c r="H149" s="35">
        <f t="shared" si="33"/>
        <v>11.5</v>
      </c>
      <c r="I149" s="36">
        <f t="shared" si="41"/>
        <v>407.2916666666642</v>
      </c>
      <c r="J149" s="37">
        <f t="shared" si="34"/>
        <v>403.1165386597286</v>
      </c>
      <c r="K149" s="33">
        <f t="shared" si="35"/>
        <v>663.3130928531307</v>
      </c>
      <c r="L149" s="34">
        <f t="shared" si="36"/>
        <v>1066.4296315128593</v>
      </c>
      <c r="M149" s="27">
        <f t="shared" si="42"/>
        <v>68812.16271558</v>
      </c>
      <c r="N149" s="38">
        <f t="shared" si="37"/>
        <v>11.5</v>
      </c>
      <c r="O149" s="36">
        <f t="shared" si="38"/>
        <v>663.3130928531307</v>
      </c>
      <c r="P149" s="35">
        <f t="shared" si="39"/>
        <v>1</v>
      </c>
      <c r="Q149" s="15"/>
      <c r="R149" s="15"/>
    </row>
    <row r="150" spans="1:18" s="5" customFormat="1" ht="12.75">
      <c r="A150" s="10"/>
      <c r="B150" s="10">
        <v>140</v>
      </c>
      <c r="C150" s="41"/>
      <c r="D150" s="33">
        <f t="shared" si="30"/>
        <v>416.6666666666667</v>
      </c>
      <c r="E150" s="33">
        <f t="shared" si="31"/>
        <v>403.2986111111086</v>
      </c>
      <c r="F150" s="34">
        <f t="shared" si="32"/>
        <v>819.9652777777753</v>
      </c>
      <c r="G150" s="27">
        <f t="shared" si="40"/>
        <v>41666.66666666641</v>
      </c>
      <c r="H150" s="35">
        <f t="shared" si="33"/>
        <v>11.5</v>
      </c>
      <c r="I150" s="36">
        <f t="shared" si="41"/>
        <v>403.2986111111086</v>
      </c>
      <c r="J150" s="37">
        <f t="shared" si="34"/>
        <v>406.9797388218843</v>
      </c>
      <c r="K150" s="33">
        <f t="shared" si="35"/>
        <v>659.4498926909749</v>
      </c>
      <c r="L150" s="34">
        <f t="shared" si="36"/>
        <v>1066.4296315128593</v>
      </c>
      <c r="M150" s="27">
        <f t="shared" si="42"/>
        <v>68405.18297675811</v>
      </c>
      <c r="N150" s="38">
        <f t="shared" si="37"/>
        <v>11.5</v>
      </c>
      <c r="O150" s="36">
        <f t="shared" si="38"/>
        <v>659.4498926909749</v>
      </c>
      <c r="P150" s="35">
        <f t="shared" si="39"/>
        <v>1</v>
      </c>
      <c r="Q150" s="15"/>
      <c r="R150" s="15"/>
    </row>
    <row r="151" spans="1:18" s="5" customFormat="1" ht="12.75">
      <c r="A151" s="10"/>
      <c r="B151" s="10">
        <v>141</v>
      </c>
      <c r="C151" s="41"/>
      <c r="D151" s="33">
        <f t="shared" si="30"/>
        <v>416.6666666666667</v>
      </c>
      <c r="E151" s="33">
        <f t="shared" si="31"/>
        <v>399.3055555555531</v>
      </c>
      <c r="F151" s="34">
        <f t="shared" si="32"/>
        <v>815.9722222222198</v>
      </c>
      <c r="G151" s="27">
        <f t="shared" si="40"/>
        <v>41249.999999999745</v>
      </c>
      <c r="H151" s="35">
        <f t="shared" si="33"/>
        <v>11.5</v>
      </c>
      <c r="I151" s="36">
        <f t="shared" si="41"/>
        <v>399.3055555555531</v>
      </c>
      <c r="J151" s="37">
        <f t="shared" si="34"/>
        <v>410.87996131892737</v>
      </c>
      <c r="K151" s="33">
        <f t="shared" si="35"/>
        <v>655.5496701939319</v>
      </c>
      <c r="L151" s="34">
        <f t="shared" si="36"/>
        <v>1066.4296315128593</v>
      </c>
      <c r="M151" s="27">
        <f t="shared" si="42"/>
        <v>67994.30301543917</v>
      </c>
      <c r="N151" s="38">
        <f t="shared" si="37"/>
        <v>11.5</v>
      </c>
      <c r="O151" s="36">
        <f t="shared" si="38"/>
        <v>655.5496701939319</v>
      </c>
      <c r="P151" s="35">
        <f t="shared" si="39"/>
        <v>1</v>
      </c>
      <c r="Q151" s="15"/>
      <c r="R151" s="15"/>
    </row>
    <row r="152" spans="1:18" s="5" customFormat="1" ht="12.75">
      <c r="A152" s="10"/>
      <c r="B152" s="10">
        <v>142</v>
      </c>
      <c r="C152" s="41"/>
      <c r="D152" s="33">
        <f t="shared" si="30"/>
        <v>416.6666666666667</v>
      </c>
      <c r="E152" s="33">
        <f t="shared" si="31"/>
        <v>395.31249999999756</v>
      </c>
      <c r="F152" s="34">
        <f t="shared" si="32"/>
        <v>811.9791666666642</v>
      </c>
      <c r="G152" s="27">
        <f t="shared" si="40"/>
        <v>40833.33333333308</v>
      </c>
      <c r="H152" s="35">
        <f t="shared" si="33"/>
        <v>11.5</v>
      </c>
      <c r="I152" s="36">
        <f t="shared" si="41"/>
        <v>395.31249999999756</v>
      </c>
      <c r="J152" s="37">
        <f t="shared" si="34"/>
        <v>414.8175609482338</v>
      </c>
      <c r="K152" s="33">
        <f t="shared" si="35"/>
        <v>651.6120705646255</v>
      </c>
      <c r="L152" s="34">
        <f t="shared" si="36"/>
        <v>1066.4296315128593</v>
      </c>
      <c r="M152" s="27">
        <f t="shared" si="42"/>
        <v>67579.48545449095</v>
      </c>
      <c r="N152" s="38">
        <f t="shared" si="37"/>
        <v>11.5</v>
      </c>
      <c r="O152" s="36">
        <f t="shared" si="38"/>
        <v>651.6120705646255</v>
      </c>
      <c r="P152" s="35">
        <f t="shared" si="39"/>
        <v>1</v>
      </c>
      <c r="Q152" s="15"/>
      <c r="R152" s="15"/>
    </row>
    <row r="153" spans="1:18" s="5" customFormat="1" ht="12.75">
      <c r="A153" s="10"/>
      <c r="B153" s="10">
        <v>143</v>
      </c>
      <c r="C153" s="41"/>
      <c r="D153" s="33">
        <f t="shared" si="30"/>
        <v>416.6666666666667</v>
      </c>
      <c r="E153" s="33">
        <f t="shared" si="31"/>
        <v>391.31944444444207</v>
      </c>
      <c r="F153" s="34">
        <f t="shared" si="32"/>
        <v>807.9861111111088</v>
      </c>
      <c r="G153" s="27">
        <f t="shared" si="40"/>
        <v>40416.66666666642</v>
      </c>
      <c r="H153" s="35">
        <f t="shared" si="33"/>
        <v>11.5</v>
      </c>
      <c r="I153" s="36">
        <f t="shared" si="41"/>
        <v>391.31944444444207</v>
      </c>
      <c r="J153" s="37">
        <f t="shared" si="34"/>
        <v>418.79289590732105</v>
      </c>
      <c r="K153" s="33">
        <f t="shared" si="35"/>
        <v>647.6367356055382</v>
      </c>
      <c r="L153" s="34">
        <f t="shared" si="36"/>
        <v>1066.4296315128593</v>
      </c>
      <c r="M153" s="27">
        <f t="shared" si="42"/>
        <v>67160.69255858363</v>
      </c>
      <c r="N153" s="38">
        <f t="shared" si="37"/>
        <v>11.5</v>
      </c>
      <c r="O153" s="36">
        <f t="shared" si="38"/>
        <v>647.6367356055382</v>
      </c>
      <c r="P153" s="35">
        <f t="shared" si="39"/>
        <v>1</v>
      </c>
      <c r="Q153" s="15"/>
      <c r="R153" s="15"/>
    </row>
    <row r="154" spans="1:18" s="5" customFormat="1" ht="12.75">
      <c r="A154" s="10"/>
      <c r="B154" s="10">
        <v>144</v>
      </c>
      <c r="C154" s="41"/>
      <c r="D154" s="33">
        <f t="shared" si="30"/>
        <v>416.6666666666667</v>
      </c>
      <c r="E154" s="33">
        <f t="shared" si="31"/>
        <v>387.32638888888647</v>
      </c>
      <c r="F154" s="34">
        <f t="shared" si="32"/>
        <v>803.9930555555532</v>
      </c>
      <c r="G154" s="27">
        <f t="shared" si="40"/>
        <v>39999.99999999975</v>
      </c>
      <c r="H154" s="35">
        <f t="shared" si="33"/>
        <v>11.5</v>
      </c>
      <c r="I154" s="36">
        <f t="shared" si="41"/>
        <v>387.32638888888647</v>
      </c>
      <c r="J154" s="37">
        <f t="shared" si="34"/>
        <v>422.8063278264327</v>
      </c>
      <c r="K154" s="33">
        <f t="shared" si="35"/>
        <v>643.6233036864265</v>
      </c>
      <c r="L154" s="34">
        <f t="shared" si="36"/>
        <v>1066.4296315128593</v>
      </c>
      <c r="M154" s="27">
        <f t="shared" si="42"/>
        <v>66737.8862307572</v>
      </c>
      <c r="N154" s="38">
        <f t="shared" si="37"/>
        <v>11.5</v>
      </c>
      <c r="O154" s="36">
        <f t="shared" si="38"/>
        <v>643.6233036864265</v>
      </c>
      <c r="P154" s="35">
        <f t="shared" si="39"/>
        <v>1</v>
      </c>
      <c r="Q154" s="15"/>
      <c r="R154" s="15"/>
    </row>
    <row r="155" spans="1:18" s="2" customFormat="1" ht="12.75">
      <c r="A155" s="9">
        <v>13</v>
      </c>
      <c r="B155" s="9">
        <v>145</v>
      </c>
      <c r="C155" s="40"/>
      <c r="D155" s="27">
        <f t="shared" si="30"/>
        <v>416.6666666666667</v>
      </c>
      <c r="E155" s="27">
        <f t="shared" si="31"/>
        <v>383.333333333331</v>
      </c>
      <c r="F155" s="28">
        <f t="shared" si="32"/>
        <v>799.9999999999977</v>
      </c>
      <c r="G155" s="27">
        <f t="shared" si="40"/>
        <v>39583.33333333309</v>
      </c>
      <c r="H155" s="29">
        <f t="shared" si="33"/>
        <v>11.5</v>
      </c>
      <c r="I155" s="30">
        <f t="shared" si="41"/>
        <v>383.333333333331</v>
      </c>
      <c r="J155" s="31">
        <f t="shared" si="34"/>
        <v>426.8582218014361</v>
      </c>
      <c r="K155" s="27">
        <f t="shared" si="35"/>
        <v>639.5714097114231</v>
      </c>
      <c r="L155" s="28">
        <f t="shared" si="36"/>
        <v>1066.4296315128593</v>
      </c>
      <c r="M155" s="27">
        <f t="shared" si="42"/>
        <v>66311.02800895576</v>
      </c>
      <c r="N155" s="32">
        <f t="shared" si="37"/>
        <v>11.5</v>
      </c>
      <c r="O155" s="30">
        <f t="shared" si="38"/>
        <v>639.5714097114231</v>
      </c>
      <c r="P155" s="29">
        <f t="shared" si="39"/>
        <v>1</v>
      </c>
      <c r="Q155" s="14"/>
      <c r="R155" s="14"/>
    </row>
    <row r="156" spans="1:18" s="2" customFormat="1" ht="12.75">
      <c r="A156" s="9"/>
      <c r="B156" s="9">
        <v>146</v>
      </c>
      <c r="C156" s="40"/>
      <c r="D156" s="27">
        <f t="shared" si="30"/>
        <v>416.6666666666667</v>
      </c>
      <c r="E156" s="27">
        <f t="shared" si="31"/>
        <v>379.3402777777754</v>
      </c>
      <c r="F156" s="28">
        <f t="shared" si="32"/>
        <v>796.0069444444421</v>
      </c>
      <c r="G156" s="27">
        <f t="shared" si="40"/>
        <v>39166.666666666424</v>
      </c>
      <c r="H156" s="29">
        <f t="shared" si="33"/>
        <v>11.5</v>
      </c>
      <c r="I156" s="30">
        <f t="shared" si="41"/>
        <v>379.3402777777754</v>
      </c>
      <c r="J156" s="31">
        <f t="shared" si="34"/>
        <v>430.9489464270332</v>
      </c>
      <c r="K156" s="27">
        <f t="shared" si="35"/>
        <v>635.480685085826</v>
      </c>
      <c r="L156" s="28">
        <f t="shared" si="36"/>
        <v>1066.4296315128593</v>
      </c>
      <c r="M156" s="27">
        <f t="shared" si="42"/>
        <v>65880.07906252873</v>
      </c>
      <c r="N156" s="32">
        <f t="shared" si="37"/>
        <v>11.5</v>
      </c>
      <c r="O156" s="30">
        <f t="shared" si="38"/>
        <v>635.480685085826</v>
      </c>
      <c r="P156" s="29">
        <f t="shared" si="39"/>
        <v>1</v>
      </c>
      <c r="Q156" s="14"/>
      <c r="R156" s="14"/>
    </row>
    <row r="157" spans="1:18" s="2" customFormat="1" ht="12.75">
      <c r="A157" s="9"/>
      <c r="B157" s="9">
        <v>147</v>
      </c>
      <c r="C157" s="40"/>
      <c r="D157" s="27">
        <f t="shared" si="30"/>
        <v>416.6666666666667</v>
      </c>
      <c r="E157" s="27">
        <f t="shared" si="31"/>
        <v>375.3472222222199</v>
      </c>
      <c r="F157" s="28">
        <f t="shared" si="32"/>
        <v>792.0138888888866</v>
      </c>
      <c r="G157" s="27">
        <f t="shared" si="40"/>
        <v>38749.99999999976</v>
      </c>
      <c r="H157" s="29">
        <f t="shared" si="33"/>
        <v>11.5</v>
      </c>
      <c r="I157" s="30">
        <f t="shared" si="41"/>
        <v>375.3472222222199</v>
      </c>
      <c r="J157" s="31">
        <f t="shared" si="34"/>
        <v>435.0788738302922</v>
      </c>
      <c r="K157" s="27">
        <f t="shared" si="35"/>
        <v>631.3507576825671</v>
      </c>
      <c r="L157" s="28">
        <f t="shared" si="36"/>
        <v>1066.4296315128593</v>
      </c>
      <c r="M157" s="27">
        <f t="shared" si="42"/>
        <v>65445.00018869844</v>
      </c>
      <c r="N157" s="32">
        <f t="shared" si="37"/>
        <v>11.5</v>
      </c>
      <c r="O157" s="30">
        <f t="shared" si="38"/>
        <v>631.3507576825671</v>
      </c>
      <c r="P157" s="29">
        <f t="shared" si="39"/>
        <v>1</v>
      </c>
      <c r="Q157" s="14"/>
      <c r="R157" s="14"/>
    </row>
    <row r="158" spans="1:18" s="2" customFormat="1" ht="12.75">
      <c r="A158" s="9"/>
      <c r="B158" s="9">
        <v>148</v>
      </c>
      <c r="C158" s="40"/>
      <c r="D158" s="27">
        <f t="shared" si="30"/>
        <v>416.6666666666667</v>
      </c>
      <c r="E158" s="27">
        <f t="shared" si="31"/>
        <v>371.3541666666644</v>
      </c>
      <c r="F158" s="28">
        <f t="shared" si="32"/>
        <v>788.0208333333311</v>
      </c>
      <c r="G158" s="27">
        <f t="shared" si="40"/>
        <v>38333.333333333096</v>
      </c>
      <c r="H158" s="29">
        <f t="shared" si="33"/>
        <v>11.5</v>
      </c>
      <c r="I158" s="30">
        <f t="shared" si="41"/>
        <v>371.3541666666644</v>
      </c>
      <c r="J158" s="31">
        <f t="shared" si="34"/>
        <v>439.24837970449926</v>
      </c>
      <c r="K158" s="27">
        <f t="shared" si="35"/>
        <v>627.18125180836</v>
      </c>
      <c r="L158" s="28">
        <f t="shared" si="36"/>
        <v>1066.4296315128593</v>
      </c>
      <c r="M158" s="27">
        <f t="shared" si="42"/>
        <v>65005.75180899394</v>
      </c>
      <c r="N158" s="32">
        <f t="shared" si="37"/>
        <v>11.5</v>
      </c>
      <c r="O158" s="30">
        <f t="shared" si="38"/>
        <v>627.18125180836</v>
      </c>
      <c r="P158" s="29">
        <f t="shared" si="39"/>
        <v>1</v>
      </c>
      <c r="Q158" s="14"/>
      <c r="R158" s="14"/>
    </row>
    <row r="159" spans="1:18" s="2" customFormat="1" ht="12.75">
      <c r="A159" s="9"/>
      <c r="B159" s="9">
        <v>149</v>
      </c>
      <c r="C159" s="40"/>
      <c r="D159" s="27">
        <f t="shared" si="30"/>
        <v>416.6666666666667</v>
      </c>
      <c r="E159" s="27">
        <f t="shared" si="31"/>
        <v>367.3611111111088</v>
      </c>
      <c r="F159" s="28">
        <f t="shared" si="32"/>
        <v>784.0277777777756</v>
      </c>
      <c r="G159" s="27">
        <f t="shared" si="40"/>
        <v>37916.66666666643</v>
      </c>
      <c r="H159" s="29">
        <f t="shared" si="33"/>
        <v>11.5</v>
      </c>
      <c r="I159" s="30">
        <f t="shared" si="41"/>
        <v>367.3611111111088</v>
      </c>
      <c r="J159" s="31">
        <f t="shared" si="34"/>
        <v>443.45784334333393</v>
      </c>
      <c r="K159" s="27">
        <f t="shared" si="35"/>
        <v>622.9717881695253</v>
      </c>
      <c r="L159" s="28">
        <f t="shared" si="36"/>
        <v>1066.4296315128593</v>
      </c>
      <c r="M159" s="27">
        <f t="shared" si="42"/>
        <v>64562.293965650606</v>
      </c>
      <c r="N159" s="32">
        <f t="shared" si="37"/>
        <v>11.5</v>
      </c>
      <c r="O159" s="30">
        <f t="shared" si="38"/>
        <v>622.9717881695253</v>
      </c>
      <c r="P159" s="29">
        <f t="shared" si="39"/>
        <v>1</v>
      </c>
      <c r="Q159" s="14"/>
      <c r="R159" s="14"/>
    </row>
    <row r="160" spans="1:18" s="2" customFormat="1" ht="12.75">
      <c r="A160" s="9"/>
      <c r="B160" s="9">
        <v>150</v>
      </c>
      <c r="C160" s="40"/>
      <c r="D160" s="27">
        <f t="shared" si="30"/>
        <v>416.6666666666667</v>
      </c>
      <c r="E160" s="27">
        <f t="shared" si="31"/>
        <v>363.3680555555533</v>
      </c>
      <c r="F160" s="28">
        <f t="shared" si="32"/>
        <v>780.03472222222</v>
      </c>
      <c r="G160" s="27">
        <f t="shared" si="40"/>
        <v>37499.99999999977</v>
      </c>
      <c r="H160" s="29">
        <f t="shared" si="33"/>
        <v>11.5</v>
      </c>
      <c r="I160" s="30">
        <f t="shared" si="41"/>
        <v>363.3680555555533</v>
      </c>
      <c r="J160" s="31">
        <f t="shared" si="34"/>
        <v>447.70764767537435</v>
      </c>
      <c r="K160" s="27">
        <f t="shared" si="35"/>
        <v>618.7219838374849</v>
      </c>
      <c r="L160" s="28">
        <f t="shared" si="36"/>
        <v>1066.4296315128593</v>
      </c>
      <c r="M160" s="27">
        <f t="shared" si="42"/>
        <v>64114.586317975234</v>
      </c>
      <c r="N160" s="32">
        <f t="shared" si="37"/>
        <v>11.5</v>
      </c>
      <c r="O160" s="30">
        <f t="shared" si="38"/>
        <v>618.7219838374849</v>
      </c>
      <c r="P160" s="29">
        <f t="shared" si="39"/>
        <v>1</v>
      </c>
      <c r="Q160" s="14"/>
      <c r="R160" s="14"/>
    </row>
    <row r="161" spans="1:18" s="2" customFormat="1" ht="12.75">
      <c r="A161" s="9"/>
      <c r="B161" s="9">
        <v>151</v>
      </c>
      <c r="C161" s="40"/>
      <c r="D161" s="27">
        <f t="shared" si="30"/>
        <v>416.6666666666667</v>
      </c>
      <c r="E161" s="27">
        <f t="shared" si="31"/>
        <v>359.3749999999978</v>
      </c>
      <c r="F161" s="28">
        <f t="shared" si="32"/>
        <v>776.0416666666645</v>
      </c>
      <c r="G161" s="27">
        <f t="shared" si="40"/>
        <v>37083.3333333331</v>
      </c>
      <c r="H161" s="29">
        <f t="shared" si="33"/>
        <v>11.5</v>
      </c>
      <c r="I161" s="30">
        <f t="shared" si="41"/>
        <v>359.3749999999978</v>
      </c>
      <c r="J161" s="31">
        <f t="shared" si="34"/>
        <v>451.9981792989299</v>
      </c>
      <c r="K161" s="27">
        <f t="shared" si="35"/>
        <v>614.4314522139293</v>
      </c>
      <c r="L161" s="28">
        <f t="shared" si="36"/>
        <v>1066.4296315128593</v>
      </c>
      <c r="M161" s="27">
        <f t="shared" si="42"/>
        <v>63662.58813867631</v>
      </c>
      <c r="N161" s="32">
        <f t="shared" si="37"/>
        <v>11.5</v>
      </c>
      <c r="O161" s="30">
        <f t="shared" si="38"/>
        <v>614.4314522139293</v>
      </c>
      <c r="P161" s="29">
        <f t="shared" si="39"/>
        <v>1</v>
      </c>
      <c r="Q161" s="14"/>
      <c r="R161" s="14"/>
    </row>
    <row r="162" spans="1:18" s="2" customFormat="1" ht="12.75">
      <c r="A162" s="9"/>
      <c r="B162" s="9">
        <v>152</v>
      </c>
      <c r="C162" s="40"/>
      <c r="D162" s="27">
        <f t="shared" si="30"/>
        <v>416.6666666666667</v>
      </c>
      <c r="E162" s="27">
        <f t="shared" si="31"/>
        <v>355.38194444444224</v>
      </c>
      <c r="F162" s="28">
        <f t="shared" si="32"/>
        <v>772.0486111111089</v>
      </c>
      <c r="G162" s="27">
        <f t="shared" si="40"/>
        <v>36666.66666666644</v>
      </c>
      <c r="H162" s="29">
        <f t="shared" si="33"/>
        <v>11.5</v>
      </c>
      <c r="I162" s="30">
        <f t="shared" si="41"/>
        <v>355.38194444444224</v>
      </c>
      <c r="J162" s="31">
        <f t="shared" si="34"/>
        <v>456.32982851721124</v>
      </c>
      <c r="K162" s="27">
        <f t="shared" si="35"/>
        <v>610.099802995648</v>
      </c>
      <c r="L162" s="28">
        <f t="shared" si="36"/>
        <v>1066.4296315128593</v>
      </c>
      <c r="M162" s="27">
        <f t="shared" si="42"/>
        <v>63206.25831015909</v>
      </c>
      <c r="N162" s="32">
        <f t="shared" si="37"/>
        <v>11.5</v>
      </c>
      <c r="O162" s="30">
        <f t="shared" si="38"/>
        <v>610.099802995648</v>
      </c>
      <c r="P162" s="29">
        <f t="shared" si="39"/>
        <v>1</v>
      </c>
      <c r="Q162" s="14"/>
      <c r="R162" s="14"/>
    </row>
    <row r="163" spans="1:18" s="2" customFormat="1" ht="12.75">
      <c r="A163" s="9"/>
      <c r="B163" s="9">
        <v>153</v>
      </c>
      <c r="C163" s="40"/>
      <c r="D163" s="27">
        <f t="shared" si="30"/>
        <v>416.6666666666667</v>
      </c>
      <c r="E163" s="27">
        <f t="shared" si="31"/>
        <v>351.3888888888867</v>
      </c>
      <c r="F163" s="28">
        <f t="shared" si="32"/>
        <v>768.0555555555534</v>
      </c>
      <c r="G163" s="27">
        <f t="shared" si="40"/>
        <v>36249.999999999774</v>
      </c>
      <c r="H163" s="29">
        <f t="shared" si="33"/>
        <v>11.5</v>
      </c>
      <c r="I163" s="30">
        <f t="shared" si="41"/>
        <v>351.3888888888867</v>
      </c>
      <c r="J163" s="31">
        <f t="shared" si="34"/>
        <v>460.7029893738346</v>
      </c>
      <c r="K163" s="27">
        <f t="shared" si="35"/>
        <v>605.7266421390246</v>
      </c>
      <c r="L163" s="28">
        <f t="shared" si="36"/>
        <v>1066.4296315128593</v>
      </c>
      <c r="M163" s="27">
        <f t="shared" si="42"/>
        <v>62745.55532078526</v>
      </c>
      <c r="N163" s="32">
        <f t="shared" si="37"/>
        <v>11.5</v>
      </c>
      <c r="O163" s="30">
        <f t="shared" si="38"/>
        <v>605.7266421390246</v>
      </c>
      <c r="P163" s="29">
        <f t="shared" si="39"/>
        <v>1</v>
      </c>
      <c r="Q163" s="14"/>
      <c r="R163" s="14"/>
    </row>
    <row r="164" spans="1:18" s="2" customFormat="1" ht="12.75">
      <c r="A164" s="9"/>
      <c r="B164" s="9">
        <v>154</v>
      </c>
      <c r="C164" s="40"/>
      <c r="D164" s="27">
        <f t="shared" si="30"/>
        <v>416.6666666666667</v>
      </c>
      <c r="E164" s="27">
        <f t="shared" si="31"/>
        <v>347.39583333333115</v>
      </c>
      <c r="F164" s="28">
        <f t="shared" si="32"/>
        <v>764.0624999999978</v>
      </c>
      <c r="G164" s="27">
        <f t="shared" si="40"/>
        <v>35833.33333333311</v>
      </c>
      <c r="H164" s="29">
        <f t="shared" si="33"/>
        <v>11.5</v>
      </c>
      <c r="I164" s="30">
        <f t="shared" si="41"/>
        <v>347.39583333333115</v>
      </c>
      <c r="J164" s="31">
        <f t="shared" si="34"/>
        <v>465.11805968866713</v>
      </c>
      <c r="K164" s="27">
        <f t="shared" si="35"/>
        <v>601.3115718241921</v>
      </c>
      <c r="L164" s="28">
        <f t="shared" si="36"/>
        <v>1066.4296315128593</v>
      </c>
      <c r="M164" s="27">
        <f t="shared" si="42"/>
        <v>62280.43726109659</v>
      </c>
      <c r="N164" s="32">
        <f t="shared" si="37"/>
        <v>11.5</v>
      </c>
      <c r="O164" s="30">
        <f t="shared" si="38"/>
        <v>601.3115718241921</v>
      </c>
      <c r="P164" s="29">
        <f t="shared" si="39"/>
        <v>1</v>
      </c>
      <c r="Q164" s="14"/>
      <c r="R164" s="14"/>
    </row>
    <row r="165" spans="1:18" s="2" customFormat="1" ht="12.75">
      <c r="A165" s="9"/>
      <c r="B165" s="9">
        <v>155</v>
      </c>
      <c r="C165" s="40"/>
      <c r="D165" s="27">
        <f t="shared" si="30"/>
        <v>416.6666666666667</v>
      </c>
      <c r="E165" s="27">
        <f t="shared" si="31"/>
        <v>343.4027777777756</v>
      </c>
      <c r="F165" s="28">
        <f t="shared" si="32"/>
        <v>760.0694444444423</v>
      </c>
      <c r="G165" s="27">
        <f t="shared" si="40"/>
        <v>35416.666666666446</v>
      </c>
      <c r="H165" s="29">
        <f t="shared" si="33"/>
        <v>11.5</v>
      </c>
      <c r="I165" s="30">
        <f t="shared" si="41"/>
        <v>343.4027777777756</v>
      </c>
      <c r="J165" s="31">
        <f t="shared" si="34"/>
        <v>469.57544109401704</v>
      </c>
      <c r="K165" s="27">
        <f t="shared" si="35"/>
        <v>596.8541904188422</v>
      </c>
      <c r="L165" s="28">
        <f t="shared" si="36"/>
        <v>1066.4296315128593</v>
      </c>
      <c r="M165" s="27">
        <f t="shared" si="42"/>
        <v>61810.861820002574</v>
      </c>
      <c r="N165" s="32">
        <f t="shared" si="37"/>
        <v>11.5</v>
      </c>
      <c r="O165" s="30">
        <f t="shared" si="38"/>
        <v>596.8541904188422</v>
      </c>
      <c r="P165" s="29">
        <f t="shared" si="39"/>
        <v>1</v>
      </c>
      <c r="Q165" s="14"/>
      <c r="R165" s="14"/>
    </row>
    <row r="166" spans="1:18" s="2" customFormat="1" ht="12.75">
      <c r="A166" s="9"/>
      <c r="B166" s="9">
        <v>156</v>
      </c>
      <c r="C166" s="40"/>
      <c r="D166" s="27">
        <f t="shared" si="30"/>
        <v>416.6666666666667</v>
      </c>
      <c r="E166" s="27">
        <f t="shared" si="31"/>
        <v>339.40972222222007</v>
      </c>
      <c r="F166" s="28">
        <f t="shared" si="32"/>
        <v>756.0763888888868</v>
      </c>
      <c r="G166" s="27">
        <f t="shared" si="40"/>
        <v>34999.99999999978</v>
      </c>
      <c r="H166" s="29">
        <f t="shared" si="33"/>
        <v>11.5</v>
      </c>
      <c r="I166" s="30">
        <f t="shared" si="41"/>
        <v>339.40972222222007</v>
      </c>
      <c r="J166" s="31">
        <f t="shared" si="34"/>
        <v>474.075539071168</v>
      </c>
      <c r="K166" s="27">
        <f t="shared" si="35"/>
        <v>592.3540924416913</v>
      </c>
      <c r="L166" s="28">
        <f t="shared" si="36"/>
        <v>1066.4296315128593</v>
      </c>
      <c r="M166" s="27">
        <f t="shared" si="42"/>
        <v>61336.7862809314</v>
      </c>
      <c r="N166" s="32">
        <f t="shared" si="37"/>
        <v>11.5</v>
      </c>
      <c r="O166" s="30">
        <f t="shared" si="38"/>
        <v>592.3540924416913</v>
      </c>
      <c r="P166" s="29">
        <f t="shared" si="39"/>
        <v>1</v>
      </c>
      <c r="Q166" s="14"/>
      <c r="R166" s="14"/>
    </row>
    <row r="167" spans="1:18" s="5" customFormat="1" ht="12.75">
      <c r="A167" s="10">
        <v>14</v>
      </c>
      <c r="B167" s="10">
        <v>157</v>
      </c>
      <c r="C167" s="41"/>
      <c r="D167" s="33">
        <f t="shared" si="30"/>
        <v>416.6666666666667</v>
      </c>
      <c r="E167" s="33">
        <f t="shared" si="31"/>
        <v>335.4166666666646</v>
      </c>
      <c r="F167" s="34">
        <f t="shared" si="32"/>
        <v>752.0833333333312</v>
      </c>
      <c r="G167" s="27">
        <f t="shared" si="40"/>
        <v>34583.33333333312</v>
      </c>
      <c r="H167" s="35">
        <f t="shared" si="33"/>
        <v>11.5</v>
      </c>
      <c r="I167" s="36">
        <f t="shared" si="41"/>
        <v>335.4166666666646</v>
      </c>
      <c r="J167" s="37">
        <f t="shared" si="34"/>
        <v>478.6187629872667</v>
      </c>
      <c r="K167" s="33">
        <f t="shared" si="35"/>
        <v>587.8108685255926</v>
      </c>
      <c r="L167" s="34">
        <f t="shared" si="36"/>
        <v>1066.4296315128593</v>
      </c>
      <c r="M167" s="27">
        <f t="shared" si="42"/>
        <v>60858.16751794414</v>
      </c>
      <c r="N167" s="38">
        <f t="shared" si="37"/>
        <v>11.5</v>
      </c>
      <c r="O167" s="36">
        <f t="shared" si="38"/>
        <v>587.8108685255926</v>
      </c>
      <c r="P167" s="35">
        <f t="shared" si="39"/>
        <v>1</v>
      </c>
      <c r="Q167" s="15"/>
      <c r="R167" s="15"/>
    </row>
    <row r="168" spans="1:18" s="5" customFormat="1" ht="12.75">
      <c r="A168" s="10"/>
      <c r="B168" s="10">
        <v>158</v>
      </c>
      <c r="C168" s="41"/>
      <c r="D168" s="33">
        <f t="shared" si="30"/>
        <v>416.6666666666667</v>
      </c>
      <c r="E168" s="33">
        <f t="shared" si="31"/>
        <v>331.42361111110904</v>
      </c>
      <c r="F168" s="34">
        <f t="shared" si="32"/>
        <v>748.0902777777758</v>
      </c>
      <c r="G168" s="27">
        <f t="shared" si="40"/>
        <v>34166.66666666645</v>
      </c>
      <c r="H168" s="35">
        <f t="shared" si="33"/>
        <v>11.5</v>
      </c>
      <c r="I168" s="36">
        <f t="shared" si="41"/>
        <v>331.42361111110904</v>
      </c>
      <c r="J168" s="37">
        <f t="shared" si="34"/>
        <v>483.2055261325612</v>
      </c>
      <c r="K168" s="33">
        <f t="shared" si="35"/>
        <v>583.224105380298</v>
      </c>
      <c r="L168" s="34">
        <f t="shared" si="36"/>
        <v>1066.4296315128593</v>
      </c>
      <c r="M168" s="27">
        <f t="shared" si="42"/>
        <v>60374.96199181158</v>
      </c>
      <c r="N168" s="38">
        <f t="shared" si="37"/>
        <v>11.5</v>
      </c>
      <c r="O168" s="36">
        <f t="shared" si="38"/>
        <v>583.224105380298</v>
      </c>
      <c r="P168" s="35">
        <f t="shared" si="39"/>
        <v>1</v>
      </c>
      <c r="Q168" s="15"/>
      <c r="R168" s="15"/>
    </row>
    <row r="169" spans="1:18" s="5" customFormat="1" ht="12.75">
      <c r="A169" s="10"/>
      <c r="B169" s="10">
        <v>159</v>
      </c>
      <c r="C169" s="41"/>
      <c r="D169" s="33">
        <f t="shared" si="30"/>
        <v>416.6666666666667</v>
      </c>
      <c r="E169" s="33">
        <f t="shared" si="31"/>
        <v>327.4305555555535</v>
      </c>
      <c r="F169" s="34">
        <f t="shared" si="32"/>
        <v>744.0972222222201</v>
      </c>
      <c r="G169" s="27">
        <f t="shared" si="40"/>
        <v>33749.99999999979</v>
      </c>
      <c r="H169" s="35">
        <f t="shared" si="33"/>
        <v>11.5</v>
      </c>
      <c r="I169" s="36">
        <f t="shared" si="41"/>
        <v>327.4305555555535</v>
      </c>
      <c r="J169" s="37">
        <f t="shared" si="34"/>
        <v>487.8362457579983</v>
      </c>
      <c r="K169" s="33">
        <f t="shared" si="35"/>
        <v>578.593385754861</v>
      </c>
      <c r="L169" s="34">
        <f t="shared" si="36"/>
        <v>1066.4296315128593</v>
      </c>
      <c r="M169" s="27">
        <f t="shared" si="42"/>
        <v>59887.12574605358</v>
      </c>
      <c r="N169" s="38">
        <f t="shared" si="37"/>
        <v>11.5</v>
      </c>
      <c r="O169" s="36">
        <f t="shared" si="38"/>
        <v>578.593385754861</v>
      </c>
      <c r="P169" s="35">
        <f t="shared" si="39"/>
        <v>1</v>
      </c>
      <c r="Q169" s="15"/>
      <c r="R169" s="15"/>
    </row>
    <row r="170" spans="1:18" s="5" customFormat="1" ht="12.75">
      <c r="A170" s="10"/>
      <c r="B170" s="10">
        <v>160</v>
      </c>
      <c r="C170" s="41"/>
      <c r="D170" s="33">
        <f t="shared" si="30"/>
        <v>416.6666666666667</v>
      </c>
      <c r="E170" s="33">
        <f t="shared" si="31"/>
        <v>323.43749999999795</v>
      </c>
      <c r="F170" s="34">
        <f t="shared" si="32"/>
        <v>740.1041666666647</v>
      </c>
      <c r="G170" s="27">
        <f t="shared" si="40"/>
        <v>33333.333333333125</v>
      </c>
      <c r="H170" s="35">
        <f t="shared" si="33"/>
        <v>11.5</v>
      </c>
      <c r="I170" s="36">
        <f t="shared" si="41"/>
        <v>323.43749999999795</v>
      </c>
      <c r="J170" s="37">
        <f t="shared" si="34"/>
        <v>492.5113431131791</v>
      </c>
      <c r="K170" s="33">
        <f t="shared" si="35"/>
        <v>573.9182883996801</v>
      </c>
      <c r="L170" s="34">
        <f t="shared" si="36"/>
        <v>1066.4296315128593</v>
      </c>
      <c r="M170" s="27">
        <f t="shared" si="42"/>
        <v>59394.6144029404</v>
      </c>
      <c r="N170" s="38">
        <f t="shared" si="37"/>
        <v>11.5</v>
      </c>
      <c r="O170" s="36">
        <f t="shared" si="38"/>
        <v>573.9182883996801</v>
      </c>
      <c r="P170" s="35">
        <f t="shared" si="39"/>
        <v>1</v>
      </c>
      <c r="Q170" s="15"/>
      <c r="R170" s="15"/>
    </row>
    <row r="171" spans="1:18" s="5" customFormat="1" ht="12.75">
      <c r="A171" s="10"/>
      <c r="B171" s="10">
        <v>161</v>
      </c>
      <c r="C171" s="41"/>
      <c r="D171" s="33">
        <f t="shared" si="30"/>
        <v>416.6666666666667</v>
      </c>
      <c r="E171" s="33">
        <f t="shared" si="31"/>
        <v>319.44444444444247</v>
      </c>
      <c r="F171" s="34">
        <f t="shared" si="32"/>
        <v>736.1111111111092</v>
      </c>
      <c r="G171" s="27">
        <f t="shared" si="40"/>
        <v>32916.66666666646</v>
      </c>
      <c r="H171" s="35">
        <f t="shared" si="33"/>
        <v>11.5</v>
      </c>
      <c r="I171" s="36">
        <f t="shared" si="41"/>
        <v>319.44444444444247</v>
      </c>
      <c r="J171" s="37">
        <f t="shared" si="34"/>
        <v>497.23124348468036</v>
      </c>
      <c r="K171" s="33">
        <f t="shared" si="35"/>
        <v>569.1983880281789</v>
      </c>
      <c r="L171" s="34">
        <f t="shared" si="36"/>
        <v>1066.4296315128593</v>
      </c>
      <c r="M171" s="27">
        <f t="shared" si="42"/>
        <v>58897.38315945572</v>
      </c>
      <c r="N171" s="38">
        <f t="shared" si="37"/>
        <v>11.5</v>
      </c>
      <c r="O171" s="36">
        <f t="shared" si="38"/>
        <v>569.1983880281789</v>
      </c>
      <c r="P171" s="35">
        <f t="shared" si="39"/>
        <v>1</v>
      </c>
      <c r="Q171" s="15"/>
      <c r="R171" s="15"/>
    </row>
    <row r="172" spans="1:18" s="5" customFormat="1" ht="12.75">
      <c r="A172" s="10"/>
      <c r="B172" s="10">
        <v>162</v>
      </c>
      <c r="C172" s="41"/>
      <c r="D172" s="33">
        <f t="shared" si="30"/>
        <v>416.6666666666667</v>
      </c>
      <c r="E172" s="33">
        <f t="shared" si="31"/>
        <v>315.4513888888869</v>
      </c>
      <c r="F172" s="34">
        <f t="shared" si="32"/>
        <v>732.1180555555536</v>
      </c>
      <c r="G172" s="27">
        <f t="shared" si="40"/>
        <v>32499.999999999793</v>
      </c>
      <c r="H172" s="35">
        <f t="shared" si="33"/>
        <v>11.5</v>
      </c>
      <c r="I172" s="36">
        <f t="shared" si="41"/>
        <v>315.4513888888869</v>
      </c>
      <c r="J172" s="37">
        <f t="shared" si="34"/>
        <v>501.9963762347419</v>
      </c>
      <c r="K172" s="33">
        <f t="shared" si="35"/>
        <v>564.4332552781174</v>
      </c>
      <c r="L172" s="34">
        <f t="shared" si="36"/>
        <v>1066.4296315128593</v>
      </c>
      <c r="M172" s="27">
        <f t="shared" si="42"/>
        <v>58395.38678322098</v>
      </c>
      <c r="N172" s="38">
        <f t="shared" si="37"/>
        <v>11.5</v>
      </c>
      <c r="O172" s="36">
        <f t="shared" si="38"/>
        <v>564.4332552781174</v>
      </c>
      <c r="P172" s="35">
        <f t="shared" si="39"/>
        <v>1</v>
      </c>
      <c r="Q172" s="15"/>
      <c r="R172" s="15"/>
    </row>
    <row r="173" spans="1:18" s="5" customFormat="1" ht="12.75">
      <c r="A173" s="10"/>
      <c r="B173" s="10">
        <v>163</v>
      </c>
      <c r="C173" s="41"/>
      <c r="D173" s="33">
        <f t="shared" si="30"/>
        <v>416.6666666666667</v>
      </c>
      <c r="E173" s="33">
        <f t="shared" si="31"/>
        <v>311.4583333333314</v>
      </c>
      <c r="F173" s="34">
        <f t="shared" si="32"/>
        <v>728.1249999999981</v>
      </c>
      <c r="G173" s="27">
        <f t="shared" si="40"/>
        <v>32083.333333333125</v>
      </c>
      <c r="H173" s="35">
        <f t="shared" si="33"/>
        <v>11.5</v>
      </c>
      <c r="I173" s="36">
        <f t="shared" si="41"/>
        <v>311.4583333333314</v>
      </c>
      <c r="J173" s="37">
        <f t="shared" si="34"/>
        <v>506.8071748403248</v>
      </c>
      <c r="K173" s="33">
        <f t="shared" si="35"/>
        <v>559.6224566725344</v>
      </c>
      <c r="L173" s="34">
        <f t="shared" si="36"/>
        <v>1066.4296315128593</v>
      </c>
      <c r="M173" s="27">
        <f t="shared" si="42"/>
        <v>57888.579608380656</v>
      </c>
      <c r="N173" s="38">
        <f t="shared" si="37"/>
        <v>11.5</v>
      </c>
      <c r="O173" s="36">
        <f t="shared" si="38"/>
        <v>559.6224566725344</v>
      </c>
      <c r="P173" s="35">
        <f t="shared" si="39"/>
        <v>1</v>
      </c>
      <c r="Q173" s="15"/>
      <c r="R173" s="15"/>
    </row>
    <row r="174" spans="1:18" s="5" customFormat="1" ht="12.75">
      <c r="A174" s="10"/>
      <c r="B174" s="10">
        <v>164</v>
      </c>
      <c r="C174" s="41"/>
      <c r="D174" s="33">
        <f t="shared" si="30"/>
        <v>416.6666666666667</v>
      </c>
      <c r="E174" s="33">
        <f t="shared" si="31"/>
        <v>307.4652777777758</v>
      </c>
      <c r="F174" s="34">
        <f t="shared" si="32"/>
        <v>724.1319444444425</v>
      </c>
      <c r="G174" s="27">
        <f t="shared" si="40"/>
        <v>31666.666666666457</v>
      </c>
      <c r="H174" s="35">
        <f t="shared" si="33"/>
        <v>11.5</v>
      </c>
      <c r="I174" s="36">
        <f t="shared" si="41"/>
        <v>307.4652777777758</v>
      </c>
      <c r="J174" s="37">
        <f t="shared" si="34"/>
        <v>511.6640769325446</v>
      </c>
      <c r="K174" s="33">
        <f t="shared" si="35"/>
        <v>554.7655545803146</v>
      </c>
      <c r="L174" s="34">
        <f t="shared" si="36"/>
        <v>1066.4296315128593</v>
      </c>
      <c r="M174" s="27">
        <f t="shared" si="42"/>
        <v>57376.91553144811</v>
      </c>
      <c r="N174" s="38">
        <f t="shared" si="37"/>
        <v>11.5</v>
      </c>
      <c r="O174" s="36">
        <f t="shared" si="38"/>
        <v>554.7655545803146</v>
      </c>
      <c r="P174" s="35">
        <f t="shared" si="39"/>
        <v>1</v>
      </c>
      <c r="Q174" s="15"/>
      <c r="R174" s="15"/>
    </row>
    <row r="175" spans="1:18" s="5" customFormat="1" ht="12.75">
      <c r="A175" s="10"/>
      <c r="B175" s="10">
        <v>165</v>
      </c>
      <c r="C175" s="41"/>
      <c r="D175" s="33">
        <f t="shared" si="30"/>
        <v>416.6666666666667</v>
      </c>
      <c r="E175" s="33">
        <f t="shared" si="31"/>
        <v>303.4722222222202</v>
      </c>
      <c r="F175" s="34">
        <f t="shared" si="32"/>
        <v>720.1388888888869</v>
      </c>
      <c r="G175" s="27">
        <f t="shared" si="40"/>
        <v>31249.99999999979</v>
      </c>
      <c r="H175" s="35">
        <f t="shared" si="33"/>
        <v>11.5</v>
      </c>
      <c r="I175" s="36">
        <f t="shared" si="41"/>
        <v>303.4722222222202</v>
      </c>
      <c r="J175" s="37">
        <f t="shared" si="34"/>
        <v>516.5675243364816</v>
      </c>
      <c r="K175" s="33">
        <f t="shared" si="35"/>
        <v>549.8621071763777</v>
      </c>
      <c r="L175" s="34">
        <f t="shared" si="36"/>
        <v>1066.4296315128593</v>
      </c>
      <c r="M175" s="27">
        <f t="shared" si="42"/>
        <v>56860.34800711163</v>
      </c>
      <c r="N175" s="38">
        <f t="shared" si="37"/>
        <v>11.5</v>
      </c>
      <c r="O175" s="36">
        <f t="shared" si="38"/>
        <v>549.8621071763777</v>
      </c>
      <c r="P175" s="35">
        <f t="shared" si="39"/>
        <v>1</v>
      </c>
      <c r="Q175" s="15"/>
      <c r="R175" s="15"/>
    </row>
    <row r="176" spans="1:18" s="5" customFormat="1" ht="12.75">
      <c r="A176" s="10"/>
      <c r="B176" s="10">
        <v>166</v>
      </c>
      <c r="C176" s="41"/>
      <c r="D176" s="33">
        <f t="shared" si="30"/>
        <v>416.6666666666667</v>
      </c>
      <c r="E176" s="33">
        <f t="shared" si="31"/>
        <v>299.47916666666464</v>
      </c>
      <c r="F176" s="34">
        <f t="shared" si="32"/>
        <v>716.1458333333313</v>
      </c>
      <c r="G176" s="27">
        <f t="shared" si="40"/>
        <v>30833.33333333312</v>
      </c>
      <c r="H176" s="35">
        <f t="shared" si="33"/>
        <v>11.5</v>
      </c>
      <c r="I176" s="36">
        <f t="shared" si="41"/>
        <v>299.47916666666464</v>
      </c>
      <c r="J176" s="37">
        <f t="shared" si="34"/>
        <v>521.5179631113728</v>
      </c>
      <c r="K176" s="33">
        <f t="shared" si="35"/>
        <v>544.9116684014865</v>
      </c>
      <c r="L176" s="34">
        <f t="shared" si="36"/>
        <v>1066.4296315128593</v>
      </c>
      <c r="M176" s="27">
        <f t="shared" si="42"/>
        <v>56338.83004400026</v>
      </c>
      <c r="N176" s="38">
        <f t="shared" si="37"/>
        <v>11.5</v>
      </c>
      <c r="O176" s="36">
        <f t="shared" si="38"/>
        <v>544.9116684014865</v>
      </c>
      <c r="P176" s="35">
        <f t="shared" si="39"/>
        <v>1</v>
      </c>
      <c r="Q176" s="15"/>
      <c r="R176" s="15"/>
    </row>
    <row r="177" spans="1:18" s="5" customFormat="1" ht="12.75">
      <c r="A177" s="10"/>
      <c r="B177" s="10">
        <v>167</v>
      </c>
      <c r="C177" s="41"/>
      <c r="D177" s="33">
        <f t="shared" si="30"/>
        <v>416.6666666666667</v>
      </c>
      <c r="E177" s="33">
        <f t="shared" si="31"/>
        <v>295.48611111110904</v>
      </c>
      <c r="F177" s="34">
        <f t="shared" si="32"/>
        <v>712.1527777777758</v>
      </c>
      <c r="G177" s="27">
        <f t="shared" si="40"/>
        <v>30416.666666666453</v>
      </c>
      <c r="H177" s="35">
        <f t="shared" si="33"/>
        <v>11.5</v>
      </c>
      <c r="I177" s="36">
        <f t="shared" si="41"/>
        <v>295.48611111110904</v>
      </c>
      <c r="J177" s="37">
        <f t="shared" si="34"/>
        <v>526.5158435911901</v>
      </c>
      <c r="K177" s="33">
        <f t="shared" si="35"/>
        <v>539.9137879216692</v>
      </c>
      <c r="L177" s="34">
        <f t="shared" si="36"/>
        <v>1066.4296315128593</v>
      </c>
      <c r="M177" s="27">
        <f t="shared" si="42"/>
        <v>55812.31420040907</v>
      </c>
      <c r="N177" s="38">
        <f t="shared" si="37"/>
        <v>11.5</v>
      </c>
      <c r="O177" s="36">
        <f t="shared" si="38"/>
        <v>539.9137879216692</v>
      </c>
      <c r="P177" s="35">
        <f t="shared" si="39"/>
        <v>1</v>
      </c>
      <c r="Q177" s="15"/>
      <c r="R177" s="15"/>
    </row>
    <row r="178" spans="1:18" s="5" customFormat="1" ht="12.75">
      <c r="A178" s="10"/>
      <c r="B178" s="10">
        <v>168</v>
      </c>
      <c r="C178" s="41"/>
      <c r="D178" s="33">
        <f t="shared" si="30"/>
        <v>416.6666666666667</v>
      </c>
      <c r="E178" s="33">
        <f t="shared" si="31"/>
        <v>291.4930555555535</v>
      </c>
      <c r="F178" s="34">
        <f t="shared" si="32"/>
        <v>708.1597222222201</v>
      </c>
      <c r="G178" s="27">
        <f t="shared" si="40"/>
        <v>29999.999999999785</v>
      </c>
      <c r="H178" s="35">
        <f t="shared" si="33"/>
        <v>11.5</v>
      </c>
      <c r="I178" s="36">
        <f t="shared" si="41"/>
        <v>291.4930555555535</v>
      </c>
      <c r="J178" s="37">
        <f t="shared" si="34"/>
        <v>531.5616204256056</v>
      </c>
      <c r="K178" s="33">
        <f t="shared" si="35"/>
        <v>534.8680110872536</v>
      </c>
      <c r="L178" s="34">
        <f t="shared" si="36"/>
        <v>1066.4296315128593</v>
      </c>
      <c r="M178" s="27">
        <f t="shared" si="42"/>
        <v>55280.75257998346</v>
      </c>
      <c r="N178" s="38">
        <f t="shared" si="37"/>
        <v>11.5</v>
      </c>
      <c r="O178" s="36">
        <f t="shared" si="38"/>
        <v>534.8680110872536</v>
      </c>
      <c r="P178" s="35">
        <f t="shared" si="39"/>
        <v>1</v>
      </c>
      <c r="Q178" s="15"/>
      <c r="R178" s="15"/>
    </row>
    <row r="179" spans="1:18" s="2" customFormat="1" ht="12.75">
      <c r="A179" s="9">
        <v>15</v>
      </c>
      <c r="B179" s="9">
        <v>169</v>
      </c>
      <c r="C179" s="40"/>
      <c r="D179" s="27">
        <f t="shared" si="30"/>
        <v>416.6666666666667</v>
      </c>
      <c r="E179" s="27">
        <f t="shared" si="31"/>
        <v>287.49999999999795</v>
      </c>
      <c r="F179" s="28">
        <f t="shared" si="32"/>
        <v>704.1666666666647</v>
      </c>
      <c r="G179" s="27">
        <f t="shared" si="40"/>
        <v>29583.333333333117</v>
      </c>
      <c r="H179" s="29">
        <f t="shared" si="33"/>
        <v>11.5</v>
      </c>
      <c r="I179" s="30">
        <f t="shared" si="41"/>
        <v>287.49999999999795</v>
      </c>
      <c r="J179" s="31">
        <f aca="true" t="shared" si="43" ref="J179:J202">L179-K179</f>
        <v>536.6557526213511</v>
      </c>
      <c r="K179" s="27">
        <f aca="true" t="shared" si="44" ref="K179:K202">M178*N178/100/12</f>
        <v>529.7738788915082</v>
      </c>
      <c r="L179" s="28">
        <f aca="true" t="shared" si="45" ref="L179:L202">L178</f>
        <v>1066.4296315128593</v>
      </c>
      <c r="M179" s="27">
        <f t="shared" si="42"/>
        <v>54744.09682736211</v>
      </c>
      <c r="N179" s="32">
        <f aca="true" t="shared" si="46" ref="N179:N202">N178</f>
        <v>11.5</v>
      </c>
      <c r="O179" s="30">
        <f aca="true" t="shared" si="47" ref="O179:O202">IF(K179&gt;0,K179,0)</f>
        <v>529.7738788915082</v>
      </c>
      <c r="P179" s="29">
        <f aca="true" t="shared" si="48" ref="P179:P202">IF(K179&gt;0,1,0)</f>
        <v>1</v>
      </c>
      <c r="Q179" s="14"/>
      <c r="R179" s="14"/>
    </row>
    <row r="180" spans="1:18" s="2" customFormat="1" ht="12.75">
      <c r="A180" s="9"/>
      <c r="B180" s="9">
        <v>170</v>
      </c>
      <c r="C180" s="40"/>
      <c r="D180" s="27">
        <f t="shared" si="30"/>
        <v>416.6666666666667</v>
      </c>
      <c r="E180" s="27">
        <f t="shared" si="31"/>
        <v>283.50694444444235</v>
      </c>
      <c r="F180" s="28">
        <f t="shared" si="32"/>
        <v>700.173611111109</v>
      </c>
      <c r="G180" s="27">
        <f t="shared" si="40"/>
        <v>29166.66666666645</v>
      </c>
      <c r="H180" s="29">
        <f t="shared" si="33"/>
        <v>11.5</v>
      </c>
      <c r="I180" s="30">
        <f t="shared" si="41"/>
        <v>283.50694444444235</v>
      </c>
      <c r="J180" s="31">
        <f t="shared" si="43"/>
        <v>541.7987035839724</v>
      </c>
      <c r="K180" s="27">
        <f t="shared" si="44"/>
        <v>524.6309279288869</v>
      </c>
      <c r="L180" s="28">
        <f t="shared" si="45"/>
        <v>1066.4296315128593</v>
      </c>
      <c r="M180" s="27">
        <f t="shared" si="42"/>
        <v>54202.298123778135</v>
      </c>
      <c r="N180" s="32">
        <f t="shared" si="46"/>
        <v>11.5</v>
      </c>
      <c r="O180" s="30">
        <f t="shared" si="47"/>
        <v>524.6309279288869</v>
      </c>
      <c r="P180" s="29">
        <f t="shared" si="48"/>
        <v>1</v>
      </c>
      <c r="Q180" s="14"/>
      <c r="R180" s="14"/>
    </row>
    <row r="181" spans="1:18" s="2" customFormat="1" ht="12.75">
      <c r="A181" s="9"/>
      <c r="B181" s="9">
        <v>171</v>
      </c>
      <c r="C181" s="40"/>
      <c r="D181" s="27">
        <f t="shared" si="30"/>
        <v>416.6666666666667</v>
      </c>
      <c r="E181" s="27">
        <f t="shared" si="31"/>
        <v>279.5138888888868</v>
      </c>
      <c r="F181" s="28">
        <f t="shared" si="32"/>
        <v>696.1805555555535</v>
      </c>
      <c r="G181" s="27">
        <f t="shared" si="40"/>
        <v>28749.99999999978</v>
      </c>
      <c r="H181" s="29">
        <f t="shared" si="33"/>
        <v>11.5</v>
      </c>
      <c r="I181" s="30">
        <f t="shared" si="41"/>
        <v>279.5138888888868</v>
      </c>
      <c r="J181" s="31">
        <f t="shared" si="43"/>
        <v>546.9909411599855</v>
      </c>
      <c r="K181" s="27">
        <f t="shared" si="44"/>
        <v>519.4386903528738</v>
      </c>
      <c r="L181" s="28">
        <f t="shared" si="45"/>
        <v>1066.4296315128593</v>
      </c>
      <c r="M181" s="27">
        <f t="shared" si="42"/>
        <v>53655.30718261815</v>
      </c>
      <c r="N181" s="32">
        <f t="shared" si="46"/>
        <v>11.5</v>
      </c>
      <c r="O181" s="30">
        <f t="shared" si="47"/>
        <v>519.4386903528738</v>
      </c>
      <c r="P181" s="29">
        <f t="shared" si="48"/>
        <v>1</v>
      </c>
      <c r="Q181" s="14"/>
      <c r="R181" s="14"/>
    </row>
    <row r="182" spans="1:18" s="2" customFormat="1" ht="12.75">
      <c r="A182" s="9"/>
      <c r="B182" s="9">
        <v>172</v>
      </c>
      <c r="C182" s="40"/>
      <c r="D182" s="27">
        <f t="shared" si="30"/>
        <v>416.6666666666667</v>
      </c>
      <c r="E182" s="27">
        <f t="shared" si="31"/>
        <v>275.52083333333127</v>
      </c>
      <c r="F182" s="28">
        <f t="shared" si="32"/>
        <v>692.187499999998</v>
      </c>
      <c r="G182" s="27">
        <f t="shared" si="40"/>
        <v>28333.333333333114</v>
      </c>
      <c r="H182" s="29">
        <f t="shared" si="33"/>
        <v>11.5</v>
      </c>
      <c r="I182" s="30">
        <f t="shared" si="41"/>
        <v>275.52083333333127</v>
      </c>
      <c r="J182" s="31">
        <f t="shared" si="43"/>
        <v>552.2329376794354</v>
      </c>
      <c r="K182" s="27">
        <f t="shared" si="44"/>
        <v>514.1966938334239</v>
      </c>
      <c r="L182" s="28">
        <f t="shared" si="45"/>
        <v>1066.4296315128593</v>
      </c>
      <c r="M182" s="27">
        <f t="shared" si="42"/>
        <v>53103.07424493871</v>
      </c>
      <c r="N182" s="32">
        <f t="shared" si="46"/>
        <v>11.5</v>
      </c>
      <c r="O182" s="30">
        <f t="shared" si="47"/>
        <v>514.1966938334239</v>
      </c>
      <c r="P182" s="29">
        <f t="shared" si="48"/>
        <v>1</v>
      </c>
      <c r="Q182" s="14"/>
      <c r="R182" s="14"/>
    </row>
    <row r="183" spans="1:18" s="2" customFormat="1" ht="12.75">
      <c r="A183" s="9"/>
      <c r="B183" s="9">
        <v>173</v>
      </c>
      <c r="C183" s="40"/>
      <c r="D183" s="27">
        <f t="shared" si="30"/>
        <v>416.6666666666667</v>
      </c>
      <c r="E183" s="27">
        <f t="shared" si="31"/>
        <v>271.52777777777567</v>
      </c>
      <c r="F183" s="28">
        <f t="shared" si="32"/>
        <v>688.1944444444423</v>
      </c>
      <c r="G183" s="27">
        <f t="shared" si="40"/>
        <v>27916.666666666446</v>
      </c>
      <c r="H183" s="29">
        <f t="shared" si="33"/>
        <v>11.5</v>
      </c>
      <c r="I183" s="30">
        <f t="shared" si="41"/>
        <v>271.52777777777567</v>
      </c>
      <c r="J183" s="31">
        <f t="shared" si="43"/>
        <v>557.5251699988632</v>
      </c>
      <c r="K183" s="27">
        <f t="shared" si="44"/>
        <v>508.90446151399595</v>
      </c>
      <c r="L183" s="28">
        <f t="shared" si="45"/>
        <v>1066.4296315128593</v>
      </c>
      <c r="M183" s="27">
        <f t="shared" si="42"/>
        <v>52545.549074939845</v>
      </c>
      <c r="N183" s="32">
        <f t="shared" si="46"/>
        <v>11.5</v>
      </c>
      <c r="O183" s="30">
        <f t="shared" si="47"/>
        <v>508.90446151399595</v>
      </c>
      <c r="P183" s="29">
        <f t="shared" si="48"/>
        <v>1</v>
      </c>
      <c r="Q183" s="14"/>
      <c r="R183" s="14"/>
    </row>
    <row r="184" spans="1:18" s="2" customFormat="1" ht="12.75">
      <c r="A184" s="9"/>
      <c r="B184" s="9">
        <v>174</v>
      </c>
      <c r="C184" s="40"/>
      <c r="D184" s="27">
        <f t="shared" si="30"/>
        <v>416.6666666666667</v>
      </c>
      <c r="E184" s="27">
        <f t="shared" si="31"/>
        <v>267.53472222222007</v>
      </c>
      <c r="F184" s="28">
        <f t="shared" si="32"/>
        <v>684.2013888888868</v>
      </c>
      <c r="G184" s="27">
        <f t="shared" si="40"/>
        <v>27499.999999999778</v>
      </c>
      <c r="H184" s="29">
        <f t="shared" si="33"/>
        <v>11.5</v>
      </c>
      <c r="I184" s="30">
        <f t="shared" si="41"/>
        <v>267.53472222222007</v>
      </c>
      <c r="J184" s="31">
        <f t="shared" si="43"/>
        <v>562.8681195446857</v>
      </c>
      <c r="K184" s="27">
        <f t="shared" si="44"/>
        <v>503.56151196817353</v>
      </c>
      <c r="L184" s="28">
        <f t="shared" si="45"/>
        <v>1066.4296315128593</v>
      </c>
      <c r="M184" s="27">
        <f t="shared" si="42"/>
        <v>51982.68095539516</v>
      </c>
      <c r="N184" s="32">
        <f t="shared" si="46"/>
        <v>11.5</v>
      </c>
      <c r="O184" s="30">
        <f t="shared" si="47"/>
        <v>503.56151196817353</v>
      </c>
      <c r="P184" s="29">
        <f t="shared" si="48"/>
        <v>1</v>
      </c>
      <c r="Q184" s="14"/>
      <c r="R184" s="14"/>
    </row>
    <row r="185" spans="1:18" s="2" customFormat="1" ht="12.75">
      <c r="A185" s="9"/>
      <c r="B185" s="9">
        <v>175</v>
      </c>
      <c r="C185" s="40"/>
      <c r="D185" s="27">
        <f t="shared" si="30"/>
        <v>416.6666666666667</v>
      </c>
      <c r="E185" s="27">
        <f t="shared" si="31"/>
        <v>263.5416666666645</v>
      </c>
      <c r="F185" s="28">
        <f t="shared" si="32"/>
        <v>680.2083333333312</v>
      </c>
      <c r="G185" s="27">
        <f t="shared" si="40"/>
        <v>27083.33333333311</v>
      </c>
      <c r="H185" s="29">
        <f t="shared" si="33"/>
        <v>11.5</v>
      </c>
      <c r="I185" s="30">
        <f t="shared" si="41"/>
        <v>263.5416666666645</v>
      </c>
      <c r="J185" s="31">
        <f t="shared" si="43"/>
        <v>568.2622723569889</v>
      </c>
      <c r="K185" s="27">
        <f t="shared" si="44"/>
        <v>498.1673591558703</v>
      </c>
      <c r="L185" s="28">
        <f t="shared" si="45"/>
        <v>1066.4296315128593</v>
      </c>
      <c r="M185" s="27">
        <f t="shared" si="42"/>
        <v>51414.41868303817</v>
      </c>
      <c r="N185" s="32">
        <f t="shared" si="46"/>
        <v>11.5</v>
      </c>
      <c r="O185" s="30">
        <f t="shared" si="47"/>
        <v>498.1673591558703</v>
      </c>
      <c r="P185" s="29">
        <f t="shared" si="48"/>
        <v>1</v>
      </c>
      <c r="Q185" s="14"/>
      <c r="R185" s="14"/>
    </row>
    <row r="186" spans="1:18" s="2" customFormat="1" ht="12.75">
      <c r="A186" s="9"/>
      <c r="B186" s="9">
        <v>176</v>
      </c>
      <c r="C186" s="40"/>
      <c r="D186" s="27">
        <f t="shared" si="30"/>
        <v>416.6666666666667</v>
      </c>
      <c r="E186" s="27">
        <f t="shared" si="31"/>
        <v>259.548611111109</v>
      </c>
      <c r="F186" s="28">
        <f t="shared" si="32"/>
        <v>676.2152777777757</v>
      </c>
      <c r="G186" s="27">
        <f t="shared" si="40"/>
        <v>26666.666666666442</v>
      </c>
      <c r="H186" s="29">
        <f t="shared" si="33"/>
        <v>11.5</v>
      </c>
      <c r="I186" s="30">
        <f t="shared" si="41"/>
        <v>259.548611111109</v>
      </c>
      <c r="J186" s="31">
        <f t="shared" si="43"/>
        <v>573.7081191337434</v>
      </c>
      <c r="K186" s="27">
        <f t="shared" si="44"/>
        <v>492.72151237911584</v>
      </c>
      <c r="L186" s="28">
        <f t="shared" si="45"/>
        <v>1066.4296315128593</v>
      </c>
      <c r="M186" s="27">
        <f t="shared" si="42"/>
        <v>50840.71056390443</v>
      </c>
      <c r="N186" s="32">
        <f t="shared" si="46"/>
        <v>11.5</v>
      </c>
      <c r="O186" s="30">
        <f t="shared" si="47"/>
        <v>492.72151237911584</v>
      </c>
      <c r="P186" s="29">
        <f t="shared" si="48"/>
        <v>1</v>
      </c>
      <c r="Q186" s="14"/>
      <c r="R186" s="14"/>
    </row>
    <row r="187" spans="1:18" s="2" customFormat="1" ht="12.75">
      <c r="A187" s="9"/>
      <c r="B187" s="9">
        <v>177</v>
      </c>
      <c r="C187" s="40"/>
      <c r="D187" s="27">
        <f t="shared" si="30"/>
        <v>416.6666666666667</v>
      </c>
      <c r="E187" s="27">
        <f t="shared" si="31"/>
        <v>255.55555555555338</v>
      </c>
      <c r="F187" s="28">
        <f t="shared" si="32"/>
        <v>672.2222222222201</v>
      </c>
      <c r="G187" s="27">
        <f t="shared" si="40"/>
        <v>26249.999999999774</v>
      </c>
      <c r="H187" s="29">
        <f t="shared" si="33"/>
        <v>11.5</v>
      </c>
      <c r="I187" s="30">
        <f t="shared" si="41"/>
        <v>255.55555555555338</v>
      </c>
      <c r="J187" s="31">
        <f t="shared" si="43"/>
        <v>579.2061552754417</v>
      </c>
      <c r="K187" s="27">
        <f t="shared" si="44"/>
        <v>487.2234762374175</v>
      </c>
      <c r="L187" s="28">
        <f t="shared" si="45"/>
        <v>1066.4296315128593</v>
      </c>
      <c r="M187" s="27">
        <f t="shared" si="42"/>
        <v>50261.50440862899</v>
      </c>
      <c r="N187" s="32">
        <f t="shared" si="46"/>
        <v>11.5</v>
      </c>
      <c r="O187" s="30">
        <f t="shared" si="47"/>
        <v>487.2234762374175</v>
      </c>
      <c r="P187" s="29">
        <f t="shared" si="48"/>
        <v>1</v>
      </c>
      <c r="Q187" s="14"/>
      <c r="R187" s="14"/>
    </row>
    <row r="188" spans="1:18" s="2" customFormat="1" ht="12.75">
      <c r="A188" s="9"/>
      <c r="B188" s="9">
        <v>178</v>
      </c>
      <c r="C188" s="40"/>
      <c r="D188" s="27">
        <f t="shared" si="30"/>
        <v>416.6666666666667</v>
      </c>
      <c r="E188" s="27">
        <f t="shared" si="31"/>
        <v>251.5624999999978</v>
      </c>
      <c r="F188" s="28">
        <f t="shared" si="32"/>
        <v>668.2291666666645</v>
      </c>
      <c r="G188" s="27">
        <f t="shared" si="40"/>
        <v>25833.333333333107</v>
      </c>
      <c r="H188" s="29">
        <f t="shared" si="33"/>
        <v>11.5</v>
      </c>
      <c r="I188" s="30">
        <f t="shared" si="41"/>
        <v>251.5624999999978</v>
      </c>
      <c r="J188" s="31">
        <f t="shared" si="43"/>
        <v>584.7568809301647</v>
      </c>
      <c r="K188" s="27">
        <f t="shared" si="44"/>
        <v>481.6727505826945</v>
      </c>
      <c r="L188" s="28">
        <f t="shared" si="45"/>
        <v>1066.4296315128593</v>
      </c>
      <c r="M188" s="27">
        <f t="shared" si="42"/>
        <v>49676.747527698826</v>
      </c>
      <c r="N188" s="32">
        <f t="shared" si="46"/>
        <v>11.5</v>
      </c>
      <c r="O188" s="30">
        <f t="shared" si="47"/>
        <v>481.6727505826945</v>
      </c>
      <c r="P188" s="29">
        <f t="shared" si="48"/>
        <v>1</v>
      </c>
      <c r="Q188" s="14"/>
      <c r="R188" s="14"/>
    </row>
    <row r="189" spans="1:18" s="2" customFormat="1" ht="12.75">
      <c r="A189" s="9"/>
      <c r="B189" s="9">
        <v>179</v>
      </c>
      <c r="C189" s="40"/>
      <c r="D189" s="27">
        <f t="shared" si="30"/>
        <v>416.6666666666667</v>
      </c>
      <c r="E189" s="27">
        <f t="shared" si="31"/>
        <v>247.5694444444423</v>
      </c>
      <c r="F189" s="28">
        <f t="shared" si="32"/>
        <v>664.236111111109</v>
      </c>
      <c r="G189" s="27">
        <f t="shared" si="40"/>
        <v>25416.66666666644</v>
      </c>
      <c r="H189" s="29">
        <f t="shared" si="33"/>
        <v>11.5</v>
      </c>
      <c r="I189" s="30">
        <f t="shared" si="41"/>
        <v>247.5694444444423</v>
      </c>
      <c r="J189" s="31">
        <f t="shared" si="43"/>
        <v>590.3608010390788</v>
      </c>
      <c r="K189" s="27">
        <f t="shared" si="44"/>
        <v>476.06883047378045</v>
      </c>
      <c r="L189" s="28">
        <f t="shared" si="45"/>
        <v>1066.4296315128593</v>
      </c>
      <c r="M189" s="27">
        <f t="shared" si="42"/>
        <v>49086.386726659744</v>
      </c>
      <c r="N189" s="32">
        <f t="shared" si="46"/>
        <v>11.5</v>
      </c>
      <c r="O189" s="30">
        <f t="shared" si="47"/>
        <v>476.06883047378045</v>
      </c>
      <c r="P189" s="29">
        <f t="shared" si="48"/>
        <v>1</v>
      </c>
      <c r="Q189" s="14"/>
      <c r="R189" s="14"/>
    </row>
    <row r="190" spans="1:18" s="2" customFormat="1" ht="12.75">
      <c r="A190" s="9"/>
      <c r="B190" s="9">
        <v>180</v>
      </c>
      <c r="C190" s="40"/>
      <c r="D190" s="27">
        <f t="shared" si="30"/>
        <v>416.6666666666667</v>
      </c>
      <c r="E190" s="27">
        <f t="shared" si="31"/>
        <v>243.57638888888673</v>
      </c>
      <c r="F190" s="28">
        <f t="shared" si="32"/>
        <v>660.2430555555534</v>
      </c>
      <c r="G190" s="27">
        <f t="shared" si="40"/>
        <v>24999.99999999977</v>
      </c>
      <c r="H190" s="29">
        <f t="shared" si="33"/>
        <v>11.5</v>
      </c>
      <c r="I190" s="30">
        <f t="shared" si="41"/>
        <v>243.57638888888673</v>
      </c>
      <c r="J190" s="31">
        <f t="shared" si="43"/>
        <v>596.01842538237</v>
      </c>
      <c r="K190" s="27">
        <f t="shared" si="44"/>
        <v>470.41120613048923</v>
      </c>
      <c r="L190" s="28">
        <f t="shared" si="45"/>
        <v>1066.4296315128593</v>
      </c>
      <c r="M190" s="27">
        <f t="shared" si="42"/>
        <v>48490.368301277376</v>
      </c>
      <c r="N190" s="32">
        <f t="shared" si="46"/>
        <v>11.5</v>
      </c>
      <c r="O190" s="30">
        <f t="shared" si="47"/>
        <v>470.41120613048923</v>
      </c>
      <c r="P190" s="29">
        <f t="shared" si="48"/>
        <v>1</v>
      </c>
      <c r="Q190" s="14"/>
      <c r="R190" s="14"/>
    </row>
    <row r="191" spans="1:18" s="5" customFormat="1" ht="12.75">
      <c r="A191" s="10">
        <v>16</v>
      </c>
      <c r="B191" s="10">
        <v>157</v>
      </c>
      <c r="C191" s="41"/>
      <c r="D191" s="33">
        <f aca="true" t="shared" si="49" ref="D191:D254">D190</f>
        <v>416.6666666666667</v>
      </c>
      <c r="E191" s="33">
        <f aca="true" t="shared" si="50" ref="E191:E254">G190*H190/100/12</f>
        <v>239.58333333333113</v>
      </c>
      <c r="F191" s="34">
        <f aca="true" t="shared" si="51" ref="F191:F254">D191+E191</f>
        <v>656.2499999999978</v>
      </c>
      <c r="G191" s="27">
        <f t="shared" si="40"/>
        <v>24583.333333333103</v>
      </c>
      <c r="H191" s="35">
        <f aca="true" t="shared" si="52" ref="H191:H254">H190</f>
        <v>11.5</v>
      </c>
      <c r="I191" s="36">
        <f aca="true" t="shared" si="53" ref="I191:I254">IF(E191&gt;0,E191,0)</f>
        <v>239.58333333333113</v>
      </c>
      <c r="J191" s="37">
        <f t="shared" si="43"/>
        <v>601.7302686256178</v>
      </c>
      <c r="K191" s="33">
        <f t="shared" si="44"/>
        <v>464.6993628872415</v>
      </c>
      <c r="L191" s="34">
        <f t="shared" si="45"/>
        <v>1066.4296315128593</v>
      </c>
      <c r="M191" s="27">
        <f t="shared" si="42"/>
        <v>47888.63803265176</v>
      </c>
      <c r="N191" s="38">
        <f t="shared" si="46"/>
        <v>11.5</v>
      </c>
      <c r="O191" s="36">
        <f t="shared" si="47"/>
        <v>464.6993628872415</v>
      </c>
      <c r="P191" s="35">
        <f t="shared" si="48"/>
        <v>1</v>
      </c>
      <c r="Q191" s="15"/>
      <c r="R191" s="15"/>
    </row>
    <row r="192" spans="1:18" s="5" customFormat="1" ht="12.75">
      <c r="A192" s="10"/>
      <c r="B192" s="10">
        <v>158</v>
      </c>
      <c r="C192" s="41"/>
      <c r="D192" s="33">
        <f t="shared" si="49"/>
        <v>416.6666666666667</v>
      </c>
      <c r="E192" s="33">
        <f t="shared" si="50"/>
        <v>235.59027777777558</v>
      </c>
      <c r="F192" s="34">
        <f t="shared" si="51"/>
        <v>652.2569444444423</v>
      </c>
      <c r="G192" s="27">
        <f t="shared" si="40"/>
        <v>24166.666666666435</v>
      </c>
      <c r="H192" s="35">
        <f t="shared" si="52"/>
        <v>11.5</v>
      </c>
      <c r="I192" s="36">
        <f t="shared" si="53"/>
        <v>235.59027777777558</v>
      </c>
      <c r="J192" s="37">
        <f t="shared" si="43"/>
        <v>607.4968503666132</v>
      </c>
      <c r="K192" s="33">
        <f t="shared" si="44"/>
        <v>458.93278114624604</v>
      </c>
      <c r="L192" s="34">
        <f t="shared" si="45"/>
        <v>1066.4296315128593</v>
      </c>
      <c r="M192" s="27">
        <f t="shared" si="42"/>
        <v>47281.14118228515</v>
      </c>
      <c r="N192" s="38">
        <f t="shared" si="46"/>
        <v>11.5</v>
      </c>
      <c r="O192" s="36">
        <f t="shared" si="47"/>
        <v>458.93278114624604</v>
      </c>
      <c r="P192" s="35">
        <f t="shared" si="48"/>
        <v>1</v>
      </c>
      <c r="Q192" s="15"/>
      <c r="R192" s="15"/>
    </row>
    <row r="193" spans="1:18" s="5" customFormat="1" ht="12.75">
      <c r="A193" s="10"/>
      <c r="B193" s="10">
        <v>159</v>
      </c>
      <c r="C193" s="41"/>
      <c r="D193" s="33">
        <f t="shared" si="49"/>
        <v>416.6666666666667</v>
      </c>
      <c r="E193" s="33">
        <f t="shared" si="50"/>
        <v>231.59722222222</v>
      </c>
      <c r="F193" s="34">
        <f t="shared" si="51"/>
        <v>648.2638888888866</v>
      </c>
      <c r="G193" s="27">
        <f t="shared" si="40"/>
        <v>23749.999999999767</v>
      </c>
      <c r="H193" s="35">
        <f t="shared" si="52"/>
        <v>11.5</v>
      </c>
      <c r="I193" s="36">
        <f t="shared" si="53"/>
        <v>231.59722222222</v>
      </c>
      <c r="J193" s="37">
        <f t="shared" si="43"/>
        <v>613.3186951826267</v>
      </c>
      <c r="K193" s="33">
        <f t="shared" si="44"/>
        <v>453.1109363302326</v>
      </c>
      <c r="L193" s="34">
        <f t="shared" si="45"/>
        <v>1066.4296315128593</v>
      </c>
      <c r="M193" s="27">
        <f t="shared" si="42"/>
        <v>46667.82248710252</v>
      </c>
      <c r="N193" s="38">
        <f t="shared" si="46"/>
        <v>11.5</v>
      </c>
      <c r="O193" s="36">
        <f t="shared" si="47"/>
        <v>453.1109363302326</v>
      </c>
      <c r="P193" s="35">
        <f t="shared" si="48"/>
        <v>1</v>
      </c>
      <c r="Q193" s="15"/>
      <c r="R193" s="15"/>
    </row>
    <row r="194" spans="1:18" s="5" customFormat="1" ht="12.75">
      <c r="A194" s="10"/>
      <c r="B194" s="10">
        <v>160</v>
      </c>
      <c r="C194" s="41"/>
      <c r="D194" s="33">
        <f t="shared" si="49"/>
        <v>416.6666666666667</v>
      </c>
      <c r="E194" s="33">
        <f t="shared" si="50"/>
        <v>227.60416666666444</v>
      </c>
      <c r="F194" s="34">
        <f t="shared" si="51"/>
        <v>644.2708333333311</v>
      </c>
      <c r="G194" s="27">
        <f t="shared" si="40"/>
        <v>23333.3333333331</v>
      </c>
      <c r="H194" s="35">
        <f t="shared" si="52"/>
        <v>11.5</v>
      </c>
      <c r="I194" s="36">
        <f t="shared" si="53"/>
        <v>227.60416666666444</v>
      </c>
      <c r="J194" s="37">
        <f t="shared" si="43"/>
        <v>619.1963326781267</v>
      </c>
      <c r="K194" s="33">
        <f t="shared" si="44"/>
        <v>447.2332988347325</v>
      </c>
      <c r="L194" s="34">
        <f t="shared" si="45"/>
        <v>1066.4296315128593</v>
      </c>
      <c r="M194" s="27">
        <f t="shared" si="42"/>
        <v>46048.6261544244</v>
      </c>
      <c r="N194" s="38">
        <f t="shared" si="46"/>
        <v>11.5</v>
      </c>
      <c r="O194" s="36">
        <f t="shared" si="47"/>
        <v>447.2332988347325</v>
      </c>
      <c r="P194" s="35">
        <f t="shared" si="48"/>
        <v>1</v>
      </c>
      <c r="Q194" s="15"/>
      <c r="R194" s="15"/>
    </row>
    <row r="195" spans="1:18" s="5" customFormat="1" ht="12.75">
      <c r="A195" s="10"/>
      <c r="B195" s="10">
        <v>161</v>
      </c>
      <c r="C195" s="41"/>
      <c r="D195" s="33">
        <f t="shared" si="49"/>
        <v>416.6666666666667</v>
      </c>
      <c r="E195" s="33">
        <f t="shared" si="50"/>
        <v>223.61111111110884</v>
      </c>
      <c r="F195" s="34">
        <f t="shared" si="51"/>
        <v>640.2777777777756</v>
      </c>
      <c r="G195" s="27">
        <f t="shared" si="40"/>
        <v>22916.66666666643</v>
      </c>
      <c r="H195" s="35">
        <f t="shared" si="52"/>
        <v>11.5</v>
      </c>
      <c r="I195" s="36">
        <f t="shared" si="53"/>
        <v>223.61111111110884</v>
      </c>
      <c r="J195" s="37">
        <f t="shared" si="43"/>
        <v>625.1302975329588</v>
      </c>
      <c r="K195" s="33">
        <f t="shared" si="44"/>
        <v>441.2993339799005</v>
      </c>
      <c r="L195" s="34">
        <f t="shared" si="45"/>
        <v>1066.4296315128593</v>
      </c>
      <c r="M195" s="27">
        <f t="shared" si="42"/>
        <v>45423.49585689144</v>
      </c>
      <c r="N195" s="38">
        <f t="shared" si="46"/>
        <v>11.5</v>
      </c>
      <c r="O195" s="36">
        <f t="shared" si="47"/>
        <v>441.2993339799005</v>
      </c>
      <c r="P195" s="35">
        <f t="shared" si="48"/>
        <v>1</v>
      </c>
      <c r="Q195" s="15"/>
      <c r="R195" s="15"/>
    </row>
    <row r="196" spans="1:18" s="5" customFormat="1" ht="12.75">
      <c r="A196" s="10"/>
      <c r="B196" s="10">
        <v>162</v>
      </c>
      <c r="C196" s="41"/>
      <c r="D196" s="33">
        <f t="shared" si="49"/>
        <v>416.6666666666667</v>
      </c>
      <c r="E196" s="33">
        <f t="shared" si="50"/>
        <v>219.6180555555533</v>
      </c>
      <c r="F196" s="34">
        <f t="shared" si="51"/>
        <v>636.28472222222</v>
      </c>
      <c r="G196" s="27">
        <f t="shared" si="40"/>
        <v>22499.999999999764</v>
      </c>
      <c r="H196" s="35">
        <f t="shared" si="52"/>
        <v>11.5</v>
      </c>
      <c r="I196" s="36">
        <f t="shared" si="53"/>
        <v>219.6180555555533</v>
      </c>
      <c r="J196" s="37">
        <f t="shared" si="43"/>
        <v>631.1211295509829</v>
      </c>
      <c r="K196" s="33">
        <f t="shared" si="44"/>
        <v>435.3085019618763</v>
      </c>
      <c r="L196" s="34">
        <f t="shared" si="45"/>
        <v>1066.4296315128593</v>
      </c>
      <c r="M196" s="27">
        <f t="shared" si="42"/>
        <v>44792.37472734045</v>
      </c>
      <c r="N196" s="38">
        <f t="shared" si="46"/>
        <v>11.5</v>
      </c>
      <c r="O196" s="36">
        <f t="shared" si="47"/>
        <v>435.3085019618763</v>
      </c>
      <c r="P196" s="35">
        <f t="shared" si="48"/>
        <v>1</v>
      </c>
      <c r="Q196" s="15"/>
      <c r="R196" s="15"/>
    </row>
    <row r="197" spans="1:18" s="5" customFormat="1" ht="12.75">
      <c r="A197" s="10"/>
      <c r="B197" s="10">
        <v>163</v>
      </c>
      <c r="C197" s="41"/>
      <c r="D197" s="33">
        <f t="shared" si="49"/>
        <v>416.6666666666667</v>
      </c>
      <c r="E197" s="33">
        <f t="shared" si="50"/>
        <v>215.62499999999773</v>
      </c>
      <c r="F197" s="34">
        <f t="shared" si="51"/>
        <v>632.2916666666645</v>
      </c>
      <c r="G197" s="27">
        <f t="shared" si="40"/>
        <v>22083.333333333096</v>
      </c>
      <c r="H197" s="35">
        <f t="shared" si="52"/>
        <v>11.5</v>
      </c>
      <c r="I197" s="36">
        <f t="shared" si="53"/>
        <v>215.62499999999773</v>
      </c>
      <c r="J197" s="37">
        <f t="shared" si="43"/>
        <v>637.16937370918</v>
      </c>
      <c r="K197" s="33">
        <f t="shared" si="44"/>
        <v>429.2602578036793</v>
      </c>
      <c r="L197" s="34">
        <f t="shared" si="45"/>
        <v>1066.4296315128593</v>
      </c>
      <c r="M197" s="27">
        <f t="shared" si="42"/>
        <v>44155.205353631274</v>
      </c>
      <c r="N197" s="38">
        <f t="shared" si="46"/>
        <v>11.5</v>
      </c>
      <c r="O197" s="36">
        <f t="shared" si="47"/>
        <v>429.2602578036793</v>
      </c>
      <c r="P197" s="35">
        <f t="shared" si="48"/>
        <v>1</v>
      </c>
      <c r="Q197" s="15"/>
      <c r="R197" s="15"/>
    </row>
    <row r="198" spans="1:18" s="5" customFormat="1" ht="12.75">
      <c r="A198" s="10"/>
      <c r="B198" s="10">
        <v>164</v>
      </c>
      <c r="C198" s="41"/>
      <c r="D198" s="33">
        <f t="shared" si="49"/>
        <v>416.6666666666667</v>
      </c>
      <c r="E198" s="33">
        <f t="shared" si="50"/>
        <v>211.63194444444218</v>
      </c>
      <c r="F198" s="34">
        <f t="shared" si="51"/>
        <v>628.2986111111088</v>
      </c>
      <c r="G198" s="27">
        <f t="shared" si="40"/>
        <v>21666.666666666428</v>
      </c>
      <c r="H198" s="35">
        <f t="shared" si="52"/>
        <v>11.5</v>
      </c>
      <c r="I198" s="36">
        <f t="shared" si="53"/>
        <v>211.63194444444218</v>
      </c>
      <c r="J198" s="37">
        <f t="shared" si="43"/>
        <v>643.2755802072263</v>
      </c>
      <c r="K198" s="33">
        <f t="shared" si="44"/>
        <v>423.154051305633</v>
      </c>
      <c r="L198" s="34">
        <f t="shared" si="45"/>
        <v>1066.4296315128593</v>
      </c>
      <c r="M198" s="27">
        <f t="shared" si="42"/>
        <v>43511.929773424046</v>
      </c>
      <c r="N198" s="38">
        <f t="shared" si="46"/>
        <v>11.5</v>
      </c>
      <c r="O198" s="36">
        <f t="shared" si="47"/>
        <v>423.154051305633</v>
      </c>
      <c r="P198" s="35">
        <f t="shared" si="48"/>
        <v>1</v>
      </c>
      <c r="Q198" s="15"/>
      <c r="R198" s="15"/>
    </row>
    <row r="199" spans="1:18" s="5" customFormat="1" ht="12.75">
      <c r="A199" s="10"/>
      <c r="B199" s="10">
        <v>165</v>
      </c>
      <c r="C199" s="41"/>
      <c r="D199" s="33">
        <f t="shared" si="49"/>
        <v>416.6666666666667</v>
      </c>
      <c r="E199" s="33">
        <f t="shared" si="50"/>
        <v>207.6388888888866</v>
      </c>
      <c r="F199" s="34">
        <f t="shared" si="51"/>
        <v>624.3055555555533</v>
      </c>
      <c r="G199" s="27">
        <f t="shared" si="40"/>
        <v>21249.99999999976</v>
      </c>
      <c r="H199" s="35">
        <f t="shared" si="52"/>
        <v>11.5</v>
      </c>
      <c r="I199" s="36">
        <f t="shared" si="53"/>
        <v>207.6388888888866</v>
      </c>
      <c r="J199" s="37">
        <f t="shared" si="43"/>
        <v>649.4403045175454</v>
      </c>
      <c r="K199" s="33">
        <f t="shared" si="44"/>
        <v>416.98932699531383</v>
      </c>
      <c r="L199" s="34">
        <f t="shared" si="45"/>
        <v>1066.4296315128593</v>
      </c>
      <c r="M199" s="27">
        <f t="shared" si="42"/>
        <v>42862.489468906504</v>
      </c>
      <c r="N199" s="38">
        <f t="shared" si="46"/>
        <v>11.5</v>
      </c>
      <c r="O199" s="36">
        <f t="shared" si="47"/>
        <v>416.98932699531383</v>
      </c>
      <c r="P199" s="35">
        <f t="shared" si="48"/>
        <v>1</v>
      </c>
      <c r="Q199" s="15"/>
      <c r="R199" s="15"/>
    </row>
    <row r="200" spans="1:18" s="5" customFormat="1" ht="12.75">
      <c r="A200" s="10"/>
      <c r="B200" s="10">
        <v>166</v>
      </c>
      <c r="C200" s="41"/>
      <c r="D200" s="33">
        <f t="shared" si="49"/>
        <v>416.6666666666667</v>
      </c>
      <c r="E200" s="33">
        <f t="shared" si="50"/>
        <v>203.645833333331</v>
      </c>
      <c r="F200" s="34">
        <f t="shared" si="51"/>
        <v>620.3124999999977</v>
      </c>
      <c r="G200" s="27">
        <f t="shared" si="40"/>
        <v>20833.333333333092</v>
      </c>
      <c r="H200" s="35">
        <f t="shared" si="52"/>
        <v>11.5</v>
      </c>
      <c r="I200" s="36">
        <f t="shared" si="53"/>
        <v>203.645833333331</v>
      </c>
      <c r="J200" s="37">
        <f t="shared" si="43"/>
        <v>655.6641074358386</v>
      </c>
      <c r="K200" s="33">
        <f t="shared" si="44"/>
        <v>410.7655240770207</v>
      </c>
      <c r="L200" s="34">
        <f t="shared" si="45"/>
        <v>1066.4296315128593</v>
      </c>
      <c r="M200" s="27">
        <f t="shared" si="42"/>
        <v>42206.82536147066</v>
      </c>
      <c r="N200" s="38">
        <f t="shared" si="46"/>
        <v>11.5</v>
      </c>
      <c r="O200" s="36">
        <f t="shared" si="47"/>
        <v>410.7655240770207</v>
      </c>
      <c r="P200" s="35">
        <f t="shared" si="48"/>
        <v>1</v>
      </c>
      <c r="Q200" s="15"/>
      <c r="R200" s="15"/>
    </row>
    <row r="201" spans="1:18" s="5" customFormat="1" ht="12.75">
      <c r="A201" s="10"/>
      <c r="B201" s="10">
        <v>167</v>
      </c>
      <c r="C201" s="41"/>
      <c r="D201" s="33">
        <f t="shared" si="49"/>
        <v>416.6666666666667</v>
      </c>
      <c r="E201" s="33">
        <f t="shared" si="50"/>
        <v>199.65277777777544</v>
      </c>
      <c r="F201" s="34">
        <f t="shared" si="51"/>
        <v>616.3194444444421</v>
      </c>
      <c r="G201" s="27">
        <f t="shared" si="40"/>
        <v>20416.666666666424</v>
      </c>
      <c r="H201" s="35">
        <f t="shared" si="52"/>
        <v>11.5</v>
      </c>
      <c r="I201" s="36">
        <f t="shared" si="53"/>
        <v>199.65277777777544</v>
      </c>
      <c r="J201" s="37">
        <f t="shared" si="43"/>
        <v>661.9475551320988</v>
      </c>
      <c r="K201" s="33">
        <f t="shared" si="44"/>
        <v>404.4820763807605</v>
      </c>
      <c r="L201" s="34">
        <f t="shared" si="45"/>
        <v>1066.4296315128593</v>
      </c>
      <c r="M201" s="27">
        <f t="shared" si="42"/>
        <v>41544.87780633856</v>
      </c>
      <c r="N201" s="38">
        <f t="shared" si="46"/>
        <v>11.5</v>
      </c>
      <c r="O201" s="36">
        <f t="shared" si="47"/>
        <v>404.4820763807605</v>
      </c>
      <c r="P201" s="35">
        <f t="shared" si="48"/>
        <v>1</v>
      </c>
      <c r="Q201" s="15"/>
      <c r="R201" s="15"/>
    </row>
    <row r="202" spans="1:18" s="5" customFormat="1" ht="12.75">
      <c r="A202" s="10"/>
      <c r="B202" s="10">
        <v>168</v>
      </c>
      <c r="C202" s="41"/>
      <c r="D202" s="33">
        <f t="shared" si="49"/>
        <v>416.6666666666667</v>
      </c>
      <c r="E202" s="33">
        <f t="shared" si="50"/>
        <v>195.6597222222199</v>
      </c>
      <c r="F202" s="34">
        <f t="shared" si="51"/>
        <v>612.3263888888866</v>
      </c>
      <c r="G202" s="27">
        <f t="shared" si="40"/>
        <v>19999.999999999756</v>
      </c>
      <c r="H202" s="35">
        <f t="shared" si="52"/>
        <v>11.5</v>
      </c>
      <c r="I202" s="36">
        <f t="shared" si="53"/>
        <v>195.6597222222199</v>
      </c>
      <c r="J202" s="37">
        <f t="shared" si="43"/>
        <v>668.2912192021147</v>
      </c>
      <c r="K202" s="33">
        <f t="shared" si="44"/>
        <v>398.13841231074457</v>
      </c>
      <c r="L202" s="34">
        <f t="shared" si="45"/>
        <v>1066.4296315128593</v>
      </c>
      <c r="M202" s="27">
        <f t="shared" si="42"/>
        <v>40876.586587136444</v>
      </c>
      <c r="N202" s="38">
        <f t="shared" si="46"/>
        <v>11.5</v>
      </c>
      <c r="O202" s="36">
        <f t="shared" si="47"/>
        <v>398.13841231074457</v>
      </c>
      <c r="P202" s="35">
        <f t="shared" si="48"/>
        <v>1</v>
      </c>
      <c r="Q202" s="15"/>
      <c r="R202" s="15"/>
    </row>
    <row r="203" spans="1:18" s="2" customFormat="1" ht="12.75">
      <c r="A203" s="9">
        <v>17</v>
      </c>
      <c r="B203" s="9">
        <v>169</v>
      </c>
      <c r="C203" s="40"/>
      <c r="D203" s="27">
        <f t="shared" si="49"/>
        <v>416.6666666666667</v>
      </c>
      <c r="E203" s="27">
        <f t="shared" si="50"/>
        <v>191.66666666666436</v>
      </c>
      <c r="F203" s="28">
        <f t="shared" si="51"/>
        <v>608.333333333331</v>
      </c>
      <c r="G203" s="27">
        <f t="shared" si="40"/>
        <v>19583.33333333309</v>
      </c>
      <c r="H203" s="29">
        <f t="shared" si="52"/>
        <v>11.5</v>
      </c>
      <c r="I203" s="30">
        <f t="shared" si="53"/>
        <v>191.66666666666436</v>
      </c>
      <c r="J203" s="31">
        <f aca="true" t="shared" si="54" ref="J203:J262">L203-K203</f>
        <v>674.6956767194683</v>
      </c>
      <c r="K203" s="27">
        <f aca="true" t="shared" si="55" ref="K203:K262">M202*N202/100/12</f>
        <v>391.7339547933909</v>
      </c>
      <c r="L203" s="28">
        <f aca="true" t="shared" si="56" ref="L203:L262">L202</f>
        <v>1066.4296315128593</v>
      </c>
      <c r="M203" s="27">
        <f t="shared" si="42"/>
        <v>40201.89091041697</v>
      </c>
      <c r="N203" s="32">
        <f aca="true" t="shared" si="57" ref="N203:N262">N202</f>
        <v>11.5</v>
      </c>
      <c r="O203" s="30">
        <f aca="true" t="shared" si="58" ref="O203:O262">IF(K203&gt;0,K203,0)</f>
        <v>391.7339547933909</v>
      </c>
      <c r="P203" s="29">
        <f aca="true" t="shared" si="59" ref="P203:P262">IF(K203&gt;0,1,0)</f>
        <v>1</v>
      </c>
      <c r="Q203" s="14"/>
      <c r="R203" s="14"/>
    </row>
    <row r="204" spans="1:18" s="2" customFormat="1" ht="12.75">
      <c r="A204" s="9"/>
      <c r="B204" s="9">
        <v>170</v>
      </c>
      <c r="C204" s="40"/>
      <c r="D204" s="27">
        <f t="shared" si="49"/>
        <v>416.6666666666667</v>
      </c>
      <c r="E204" s="27">
        <f t="shared" si="50"/>
        <v>187.67361111110878</v>
      </c>
      <c r="F204" s="28">
        <f t="shared" si="51"/>
        <v>604.3402777777754</v>
      </c>
      <c r="G204" s="27">
        <f aca="true" t="shared" si="60" ref="G204:G267">G203-D204-C204</f>
        <v>19166.66666666642</v>
      </c>
      <c r="H204" s="29">
        <f t="shared" si="52"/>
        <v>11.5</v>
      </c>
      <c r="I204" s="30">
        <f t="shared" si="53"/>
        <v>187.67361111110878</v>
      </c>
      <c r="J204" s="31">
        <f t="shared" si="54"/>
        <v>681.1615102880298</v>
      </c>
      <c r="K204" s="27">
        <f t="shared" si="55"/>
        <v>385.2681212248294</v>
      </c>
      <c r="L204" s="28">
        <f t="shared" si="56"/>
        <v>1066.4296315128593</v>
      </c>
      <c r="M204" s="27">
        <f aca="true" t="shared" si="61" ref="M204:M267">M203-J204-C204</f>
        <v>39520.72940012894</v>
      </c>
      <c r="N204" s="32">
        <f t="shared" si="57"/>
        <v>11.5</v>
      </c>
      <c r="O204" s="30">
        <f t="shared" si="58"/>
        <v>385.2681212248294</v>
      </c>
      <c r="P204" s="29">
        <f t="shared" si="59"/>
        <v>1</v>
      </c>
      <c r="Q204" s="14"/>
      <c r="R204" s="14"/>
    </row>
    <row r="205" spans="1:18" s="2" customFormat="1" ht="12.75">
      <c r="A205" s="9"/>
      <c r="B205" s="9">
        <v>171</v>
      </c>
      <c r="C205" s="40"/>
      <c r="D205" s="27">
        <f t="shared" si="49"/>
        <v>416.6666666666667</v>
      </c>
      <c r="E205" s="27">
        <f t="shared" si="50"/>
        <v>183.68055555555318</v>
      </c>
      <c r="F205" s="28">
        <f t="shared" si="51"/>
        <v>600.3472222222199</v>
      </c>
      <c r="G205" s="27">
        <f t="shared" si="60"/>
        <v>18749.999999999753</v>
      </c>
      <c r="H205" s="29">
        <f t="shared" si="52"/>
        <v>11.5</v>
      </c>
      <c r="I205" s="30">
        <f t="shared" si="53"/>
        <v>183.68055555555318</v>
      </c>
      <c r="J205" s="31">
        <f t="shared" si="54"/>
        <v>687.6893080949569</v>
      </c>
      <c r="K205" s="27">
        <f t="shared" si="55"/>
        <v>378.74032341790235</v>
      </c>
      <c r="L205" s="28">
        <f t="shared" si="56"/>
        <v>1066.4296315128593</v>
      </c>
      <c r="M205" s="27">
        <f t="shared" si="61"/>
        <v>38833.04009203398</v>
      </c>
      <c r="N205" s="32">
        <f t="shared" si="57"/>
        <v>11.5</v>
      </c>
      <c r="O205" s="30">
        <f t="shared" si="58"/>
        <v>378.74032341790235</v>
      </c>
      <c r="P205" s="29">
        <f t="shared" si="59"/>
        <v>1</v>
      </c>
      <c r="Q205" s="14"/>
      <c r="R205" s="14"/>
    </row>
    <row r="206" spans="1:18" s="2" customFormat="1" ht="12.75">
      <c r="A206" s="9"/>
      <c r="B206" s="9">
        <v>172</v>
      </c>
      <c r="C206" s="40"/>
      <c r="D206" s="27">
        <f t="shared" si="49"/>
        <v>416.6666666666667</v>
      </c>
      <c r="E206" s="27">
        <f t="shared" si="50"/>
        <v>179.6874999999976</v>
      </c>
      <c r="F206" s="28">
        <f t="shared" si="51"/>
        <v>596.3541666666642</v>
      </c>
      <c r="G206" s="27">
        <f t="shared" si="60"/>
        <v>18333.333333333085</v>
      </c>
      <c r="H206" s="29">
        <f t="shared" si="52"/>
        <v>11.5</v>
      </c>
      <c r="I206" s="30">
        <f t="shared" si="53"/>
        <v>179.6874999999976</v>
      </c>
      <c r="J206" s="31">
        <f t="shared" si="54"/>
        <v>694.2796639642002</v>
      </c>
      <c r="K206" s="27">
        <f t="shared" si="55"/>
        <v>372.14996754865905</v>
      </c>
      <c r="L206" s="28">
        <f t="shared" si="56"/>
        <v>1066.4296315128593</v>
      </c>
      <c r="M206" s="27">
        <f t="shared" si="61"/>
        <v>38138.760428069785</v>
      </c>
      <c r="N206" s="32">
        <f t="shared" si="57"/>
        <v>11.5</v>
      </c>
      <c r="O206" s="30">
        <f t="shared" si="58"/>
        <v>372.14996754865905</v>
      </c>
      <c r="P206" s="29">
        <f t="shared" si="59"/>
        <v>1</v>
      </c>
      <c r="Q206" s="14"/>
      <c r="R206" s="14"/>
    </row>
    <row r="207" spans="1:18" s="2" customFormat="1" ht="12.75">
      <c r="A207" s="9"/>
      <c r="B207" s="9">
        <v>173</v>
      </c>
      <c r="C207" s="40"/>
      <c r="D207" s="27">
        <f t="shared" si="49"/>
        <v>416.6666666666667</v>
      </c>
      <c r="E207" s="27">
        <f t="shared" si="50"/>
        <v>175.69444444444207</v>
      </c>
      <c r="F207" s="28">
        <f t="shared" si="51"/>
        <v>592.3611111111088</v>
      </c>
      <c r="G207" s="27">
        <f t="shared" si="60"/>
        <v>17916.666666666417</v>
      </c>
      <c r="H207" s="29">
        <f t="shared" si="52"/>
        <v>11.5</v>
      </c>
      <c r="I207" s="30">
        <f t="shared" si="53"/>
        <v>175.69444444444207</v>
      </c>
      <c r="J207" s="31">
        <f t="shared" si="54"/>
        <v>700.9331774105237</v>
      </c>
      <c r="K207" s="27">
        <f t="shared" si="55"/>
        <v>365.49645410233546</v>
      </c>
      <c r="L207" s="28">
        <f t="shared" si="56"/>
        <v>1066.4296315128593</v>
      </c>
      <c r="M207" s="27">
        <f t="shared" si="61"/>
        <v>37437.82725065926</v>
      </c>
      <c r="N207" s="32">
        <f t="shared" si="57"/>
        <v>11.5</v>
      </c>
      <c r="O207" s="30">
        <f t="shared" si="58"/>
        <v>365.49645410233546</v>
      </c>
      <c r="P207" s="29">
        <f t="shared" si="59"/>
        <v>1</v>
      </c>
      <c r="Q207" s="14"/>
      <c r="R207" s="14"/>
    </row>
    <row r="208" spans="1:18" s="2" customFormat="1" ht="12.75">
      <c r="A208" s="9"/>
      <c r="B208" s="9">
        <v>174</v>
      </c>
      <c r="C208" s="40"/>
      <c r="D208" s="27">
        <f t="shared" si="49"/>
        <v>416.6666666666667</v>
      </c>
      <c r="E208" s="27">
        <f t="shared" si="50"/>
        <v>171.7013888888865</v>
      </c>
      <c r="F208" s="28">
        <f t="shared" si="51"/>
        <v>588.3680555555532</v>
      </c>
      <c r="G208" s="27">
        <f t="shared" si="60"/>
        <v>17499.99999999975</v>
      </c>
      <c r="H208" s="29">
        <f t="shared" si="52"/>
        <v>11.5</v>
      </c>
      <c r="I208" s="30">
        <f t="shared" si="53"/>
        <v>171.7013888888865</v>
      </c>
      <c r="J208" s="31">
        <f t="shared" si="54"/>
        <v>707.6504536940413</v>
      </c>
      <c r="K208" s="27">
        <f t="shared" si="55"/>
        <v>358.77917781881797</v>
      </c>
      <c r="L208" s="28">
        <f t="shared" si="56"/>
        <v>1066.4296315128593</v>
      </c>
      <c r="M208" s="27">
        <f t="shared" si="61"/>
        <v>36730.17679696522</v>
      </c>
      <c r="N208" s="32">
        <f t="shared" si="57"/>
        <v>11.5</v>
      </c>
      <c r="O208" s="30">
        <f t="shared" si="58"/>
        <v>358.77917781881797</v>
      </c>
      <c r="P208" s="29">
        <f t="shared" si="59"/>
        <v>1</v>
      </c>
      <c r="Q208" s="14"/>
      <c r="R208" s="14"/>
    </row>
    <row r="209" spans="1:18" s="2" customFormat="1" ht="12.75">
      <c r="A209" s="9"/>
      <c r="B209" s="9">
        <v>175</v>
      </c>
      <c r="C209" s="40"/>
      <c r="D209" s="27">
        <f t="shared" si="49"/>
        <v>416.6666666666667</v>
      </c>
      <c r="E209" s="27">
        <f t="shared" si="50"/>
        <v>167.70833333333093</v>
      </c>
      <c r="F209" s="28">
        <f t="shared" si="51"/>
        <v>584.3749999999976</v>
      </c>
      <c r="G209" s="27">
        <f t="shared" si="60"/>
        <v>17083.33333333308</v>
      </c>
      <c r="H209" s="29">
        <f t="shared" si="52"/>
        <v>11.5</v>
      </c>
      <c r="I209" s="30">
        <f t="shared" si="53"/>
        <v>167.70833333333093</v>
      </c>
      <c r="J209" s="31">
        <f t="shared" si="54"/>
        <v>714.432103875276</v>
      </c>
      <c r="K209" s="27">
        <f t="shared" si="55"/>
        <v>351.99752763758335</v>
      </c>
      <c r="L209" s="28">
        <f t="shared" si="56"/>
        <v>1066.4296315128593</v>
      </c>
      <c r="M209" s="27">
        <f t="shared" si="61"/>
        <v>36015.744693089946</v>
      </c>
      <c r="N209" s="32">
        <f t="shared" si="57"/>
        <v>11.5</v>
      </c>
      <c r="O209" s="30">
        <f t="shared" si="58"/>
        <v>351.99752763758335</v>
      </c>
      <c r="P209" s="29">
        <f t="shared" si="59"/>
        <v>1</v>
      </c>
      <c r="Q209" s="14"/>
      <c r="R209" s="14"/>
    </row>
    <row r="210" spans="1:18" s="2" customFormat="1" ht="12.75">
      <c r="A210" s="9"/>
      <c r="B210" s="9">
        <v>176</v>
      </c>
      <c r="C210" s="40"/>
      <c r="D210" s="27">
        <f t="shared" si="49"/>
        <v>416.6666666666667</v>
      </c>
      <c r="E210" s="27">
        <f t="shared" si="50"/>
        <v>163.71527777777536</v>
      </c>
      <c r="F210" s="28">
        <f t="shared" si="51"/>
        <v>580.3819444444421</v>
      </c>
      <c r="G210" s="27">
        <f t="shared" si="60"/>
        <v>16666.666666666413</v>
      </c>
      <c r="H210" s="29">
        <f t="shared" si="52"/>
        <v>11.5</v>
      </c>
      <c r="I210" s="30">
        <f t="shared" si="53"/>
        <v>163.71527777777536</v>
      </c>
      <c r="J210" s="31">
        <f t="shared" si="54"/>
        <v>721.2787448707472</v>
      </c>
      <c r="K210" s="27">
        <f t="shared" si="55"/>
        <v>345.15088664211197</v>
      </c>
      <c r="L210" s="28">
        <f t="shared" si="56"/>
        <v>1066.4296315128593</v>
      </c>
      <c r="M210" s="27">
        <f t="shared" si="61"/>
        <v>35294.4659482192</v>
      </c>
      <c r="N210" s="32">
        <f t="shared" si="57"/>
        <v>11.5</v>
      </c>
      <c r="O210" s="30">
        <f t="shared" si="58"/>
        <v>345.15088664211197</v>
      </c>
      <c r="P210" s="29">
        <f t="shared" si="59"/>
        <v>1</v>
      </c>
      <c r="Q210" s="14"/>
      <c r="R210" s="14"/>
    </row>
    <row r="211" spans="1:18" s="2" customFormat="1" ht="12.75">
      <c r="A211" s="9"/>
      <c r="B211" s="9">
        <v>177</v>
      </c>
      <c r="C211" s="40"/>
      <c r="D211" s="27">
        <f t="shared" si="49"/>
        <v>416.6666666666667</v>
      </c>
      <c r="E211" s="27">
        <f t="shared" si="50"/>
        <v>159.72222222221978</v>
      </c>
      <c r="F211" s="28">
        <f t="shared" si="51"/>
        <v>576.3888888888864</v>
      </c>
      <c r="G211" s="27">
        <f t="shared" si="60"/>
        <v>16249.999999999747</v>
      </c>
      <c r="H211" s="29">
        <f t="shared" si="52"/>
        <v>11.5</v>
      </c>
      <c r="I211" s="30">
        <f t="shared" si="53"/>
        <v>159.72222222221978</v>
      </c>
      <c r="J211" s="31">
        <f t="shared" si="54"/>
        <v>728.1909995090919</v>
      </c>
      <c r="K211" s="27">
        <f t="shared" si="55"/>
        <v>338.23863200376735</v>
      </c>
      <c r="L211" s="28">
        <f t="shared" si="56"/>
        <v>1066.4296315128593</v>
      </c>
      <c r="M211" s="27">
        <f t="shared" si="61"/>
        <v>34566.27494871011</v>
      </c>
      <c r="N211" s="32">
        <f t="shared" si="57"/>
        <v>11.5</v>
      </c>
      <c r="O211" s="30">
        <f t="shared" si="58"/>
        <v>338.23863200376735</v>
      </c>
      <c r="P211" s="29">
        <f t="shared" si="59"/>
        <v>1</v>
      </c>
      <c r="Q211" s="14"/>
      <c r="R211" s="14"/>
    </row>
    <row r="212" spans="1:18" s="2" customFormat="1" ht="12.75">
      <c r="A212" s="9"/>
      <c r="B212" s="9">
        <v>178</v>
      </c>
      <c r="C212" s="40"/>
      <c r="D212" s="27">
        <f t="shared" si="49"/>
        <v>416.6666666666667</v>
      </c>
      <c r="E212" s="27">
        <f t="shared" si="50"/>
        <v>155.72916666666424</v>
      </c>
      <c r="F212" s="28">
        <f t="shared" si="51"/>
        <v>572.395833333331</v>
      </c>
      <c r="G212" s="27">
        <f t="shared" si="60"/>
        <v>15833.333333333081</v>
      </c>
      <c r="H212" s="29">
        <f t="shared" si="52"/>
        <v>11.5</v>
      </c>
      <c r="I212" s="30">
        <f t="shared" si="53"/>
        <v>155.72916666666424</v>
      </c>
      <c r="J212" s="31">
        <f t="shared" si="54"/>
        <v>735.1694965877207</v>
      </c>
      <c r="K212" s="27">
        <f t="shared" si="55"/>
        <v>331.2601349251386</v>
      </c>
      <c r="L212" s="28">
        <f t="shared" si="56"/>
        <v>1066.4296315128593</v>
      </c>
      <c r="M212" s="27">
        <f t="shared" si="61"/>
        <v>33831.10545212239</v>
      </c>
      <c r="N212" s="32">
        <f t="shared" si="57"/>
        <v>11.5</v>
      </c>
      <c r="O212" s="30">
        <f t="shared" si="58"/>
        <v>331.2601349251386</v>
      </c>
      <c r="P212" s="29">
        <f t="shared" si="59"/>
        <v>1</v>
      </c>
      <c r="Q212" s="14"/>
      <c r="R212" s="14"/>
    </row>
    <row r="213" spans="1:18" s="2" customFormat="1" ht="12.75">
      <c r="A213" s="9"/>
      <c r="B213" s="9">
        <v>179</v>
      </c>
      <c r="C213" s="40"/>
      <c r="D213" s="27">
        <f t="shared" si="49"/>
        <v>416.6666666666667</v>
      </c>
      <c r="E213" s="27">
        <f t="shared" si="50"/>
        <v>151.7361111111087</v>
      </c>
      <c r="F213" s="28">
        <f t="shared" si="51"/>
        <v>568.4027777777753</v>
      </c>
      <c r="G213" s="27">
        <f t="shared" si="60"/>
        <v>15416.666666666415</v>
      </c>
      <c r="H213" s="29">
        <f t="shared" si="52"/>
        <v>11.5</v>
      </c>
      <c r="I213" s="30">
        <f t="shared" si="53"/>
        <v>151.7361111111087</v>
      </c>
      <c r="J213" s="31">
        <f t="shared" si="54"/>
        <v>742.2148709300196</v>
      </c>
      <c r="K213" s="27">
        <f t="shared" si="55"/>
        <v>324.21476058283963</v>
      </c>
      <c r="L213" s="28">
        <f t="shared" si="56"/>
        <v>1066.4296315128593</v>
      </c>
      <c r="M213" s="27">
        <f t="shared" si="61"/>
        <v>33088.890581192376</v>
      </c>
      <c r="N213" s="32">
        <f t="shared" si="57"/>
        <v>11.5</v>
      </c>
      <c r="O213" s="30">
        <f t="shared" si="58"/>
        <v>324.21476058283963</v>
      </c>
      <c r="P213" s="29">
        <f t="shared" si="59"/>
        <v>1</v>
      </c>
      <c r="Q213" s="14"/>
      <c r="R213" s="14"/>
    </row>
    <row r="214" spans="1:18" s="2" customFormat="1" ht="12.75">
      <c r="A214" s="9"/>
      <c r="B214" s="9">
        <v>180</v>
      </c>
      <c r="C214" s="40"/>
      <c r="D214" s="27">
        <f t="shared" si="49"/>
        <v>416.6666666666667</v>
      </c>
      <c r="E214" s="27">
        <f t="shared" si="50"/>
        <v>147.74305555555316</v>
      </c>
      <c r="F214" s="28">
        <f t="shared" si="51"/>
        <v>564.4097222222199</v>
      </c>
      <c r="G214" s="27">
        <f t="shared" si="60"/>
        <v>14999.999999999749</v>
      </c>
      <c r="H214" s="29">
        <f t="shared" si="52"/>
        <v>11.5</v>
      </c>
      <c r="I214" s="30">
        <f t="shared" si="53"/>
        <v>147.74305555555316</v>
      </c>
      <c r="J214" s="31">
        <f t="shared" si="54"/>
        <v>749.327763443099</v>
      </c>
      <c r="K214" s="27">
        <f t="shared" si="55"/>
        <v>317.1018680697603</v>
      </c>
      <c r="L214" s="28">
        <f t="shared" si="56"/>
        <v>1066.4296315128593</v>
      </c>
      <c r="M214" s="27">
        <f t="shared" si="61"/>
        <v>32339.562817749276</v>
      </c>
      <c r="N214" s="32">
        <f t="shared" si="57"/>
        <v>11.5</v>
      </c>
      <c r="O214" s="30">
        <f t="shared" si="58"/>
        <v>317.1018680697603</v>
      </c>
      <c r="P214" s="29">
        <f t="shared" si="59"/>
        <v>1</v>
      </c>
      <c r="Q214" s="14"/>
      <c r="R214" s="14"/>
    </row>
    <row r="215" spans="1:18" s="5" customFormat="1" ht="12.75">
      <c r="A215" s="10">
        <v>18</v>
      </c>
      <c r="B215" s="10">
        <v>157</v>
      </c>
      <c r="C215" s="41"/>
      <c r="D215" s="33">
        <f t="shared" si="49"/>
        <v>416.6666666666667</v>
      </c>
      <c r="E215" s="33">
        <f t="shared" si="50"/>
        <v>143.74999999999758</v>
      </c>
      <c r="F215" s="34">
        <f t="shared" si="51"/>
        <v>560.4166666666642</v>
      </c>
      <c r="G215" s="27">
        <f t="shared" si="60"/>
        <v>14583.333333333083</v>
      </c>
      <c r="H215" s="35">
        <f t="shared" si="52"/>
        <v>11.5</v>
      </c>
      <c r="I215" s="36">
        <f t="shared" si="53"/>
        <v>143.74999999999758</v>
      </c>
      <c r="J215" s="37">
        <f t="shared" si="54"/>
        <v>756.5088211760954</v>
      </c>
      <c r="K215" s="33">
        <f t="shared" si="55"/>
        <v>309.92081033676385</v>
      </c>
      <c r="L215" s="34">
        <f t="shared" si="56"/>
        <v>1066.4296315128593</v>
      </c>
      <c r="M215" s="27">
        <f t="shared" si="61"/>
        <v>31583.05399657318</v>
      </c>
      <c r="N215" s="38">
        <f t="shared" si="57"/>
        <v>11.5</v>
      </c>
      <c r="O215" s="36">
        <f t="shared" si="58"/>
        <v>309.92081033676385</v>
      </c>
      <c r="P215" s="35">
        <f t="shared" si="59"/>
        <v>1</v>
      </c>
      <c r="Q215" s="15"/>
      <c r="R215" s="15"/>
    </row>
    <row r="216" spans="1:18" s="5" customFormat="1" ht="12.75">
      <c r="A216" s="10"/>
      <c r="B216" s="10">
        <v>158</v>
      </c>
      <c r="C216" s="41"/>
      <c r="D216" s="33">
        <f t="shared" si="49"/>
        <v>416.6666666666667</v>
      </c>
      <c r="E216" s="33">
        <f t="shared" si="50"/>
        <v>139.75694444444204</v>
      </c>
      <c r="F216" s="34">
        <f t="shared" si="51"/>
        <v>556.4236111111087</v>
      </c>
      <c r="G216" s="27">
        <f t="shared" si="60"/>
        <v>14166.666666666417</v>
      </c>
      <c r="H216" s="35">
        <f t="shared" si="52"/>
        <v>11.5</v>
      </c>
      <c r="I216" s="36">
        <f t="shared" si="53"/>
        <v>139.75694444444204</v>
      </c>
      <c r="J216" s="37">
        <f t="shared" si="54"/>
        <v>763.7586973790329</v>
      </c>
      <c r="K216" s="33">
        <f t="shared" si="55"/>
        <v>302.67093413382634</v>
      </c>
      <c r="L216" s="34">
        <f t="shared" si="56"/>
        <v>1066.4296315128593</v>
      </c>
      <c r="M216" s="27">
        <f t="shared" si="61"/>
        <v>30819.29529919415</v>
      </c>
      <c r="N216" s="38">
        <f t="shared" si="57"/>
        <v>11.5</v>
      </c>
      <c r="O216" s="36">
        <f t="shared" si="58"/>
        <v>302.67093413382634</v>
      </c>
      <c r="P216" s="35">
        <f t="shared" si="59"/>
        <v>1</v>
      </c>
      <c r="Q216" s="15"/>
      <c r="R216" s="15"/>
    </row>
    <row r="217" spans="1:18" s="5" customFormat="1" ht="12.75">
      <c r="A217" s="10"/>
      <c r="B217" s="10">
        <v>159</v>
      </c>
      <c r="C217" s="41"/>
      <c r="D217" s="33">
        <f t="shared" si="49"/>
        <v>416.6666666666667</v>
      </c>
      <c r="E217" s="33">
        <f t="shared" si="50"/>
        <v>135.7638888888865</v>
      </c>
      <c r="F217" s="34">
        <f t="shared" si="51"/>
        <v>552.4305555555532</v>
      </c>
      <c r="G217" s="27">
        <f t="shared" si="60"/>
        <v>13749.99999999975</v>
      </c>
      <c r="H217" s="35">
        <f t="shared" si="52"/>
        <v>11.5</v>
      </c>
      <c r="I217" s="36">
        <f t="shared" si="53"/>
        <v>135.7638888888865</v>
      </c>
      <c r="J217" s="37">
        <f t="shared" si="54"/>
        <v>771.0780515622487</v>
      </c>
      <c r="K217" s="33">
        <f t="shared" si="55"/>
        <v>295.35157995061064</v>
      </c>
      <c r="L217" s="34">
        <f t="shared" si="56"/>
        <v>1066.4296315128593</v>
      </c>
      <c r="M217" s="27">
        <f t="shared" si="61"/>
        <v>30048.2172476319</v>
      </c>
      <c r="N217" s="38">
        <f t="shared" si="57"/>
        <v>11.5</v>
      </c>
      <c r="O217" s="36">
        <f t="shared" si="58"/>
        <v>295.35157995061064</v>
      </c>
      <c r="P217" s="35">
        <f t="shared" si="59"/>
        <v>1</v>
      </c>
      <c r="Q217" s="15"/>
      <c r="R217" s="15"/>
    </row>
    <row r="218" spans="1:18" s="5" customFormat="1" ht="12.75">
      <c r="A218" s="10"/>
      <c r="B218" s="10">
        <v>160</v>
      </c>
      <c r="C218" s="41"/>
      <c r="D218" s="33">
        <f t="shared" si="49"/>
        <v>416.6666666666667</v>
      </c>
      <c r="E218" s="33">
        <f t="shared" si="50"/>
        <v>131.77083333333096</v>
      </c>
      <c r="F218" s="34">
        <f t="shared" si="51"/>
        <v>548.4374999999976</v>
      </c>
      <c r="G218" s="27">
        <f t="shared" si="60"/>
        <v>13333.333333333085</v>
      </c>
      <c r="H218" s="35">
        <f t="shared" si="52"/>
        <v>11.5</v>
      </c>
      <c r="I218" s="36">
        <f t="shared" si="53"/>
        <v>131.77083333333096</v>
      </c>
      <c r="J218" s="37">
        <f t="shared" si="54"/>
        <v>778.467549556387</v>
      </c>
      <c r="K218" s="33">
        <f t="shared" si="55"/>
        <v>287.96208195647233</v>
      </c>
      <c r="L218" s="34">
        <f t="shared" si="56"/>
        <v>1066.4296315128593</v>
      </c>
      <c r="M218" s="27">
        <f t="shared" si="61"/>
        <v>29269.749698075513</v>
      </c>
      <c r="N218" s="38">
        <f t="shared" si="57"/>
        <v>11.5</v>
      </c>
      <c r="O218" s="36">
        <f t="shared" si="58"/>
        <v>287.96208195647233</v>
      </c>
      <c r="P218" s="35">
        <f t="shared" si="59"/>
        <v>1</v>
      </c>
      <c r="Q218" s="15"/>
      <c r="R218" s="15"/>
    </row>
    <row r="219" spans="1:18" s="5" customFormat="1" ht="12.75">
      <c r="A219" s="10"/>
      <c r="B219" s="10">
        <v>161</v>
      </c>
      <c r="C219" s="41"/>
      <c r="D219" s="33">
        <f t="shared" si="49"/>
        <v>416.6666666666667</v>
      </c>
      <c r="E219" s="33">
        <f t="shared" si="50"/>
        <v>127.77777777777538</v>
      </c>
      <c r="F219" s="34">
        <f t="shared" si="51"/>
        <v>544.4444444444421</v>
      </c>
      <c r="G219" s="27">
        <f t="shared" si="60"/>
        <v>12916.666666666419</v>
      </c>
      <c r="H219" s="35">
        <f t="shared" si="52"/>
        <v>11.5</v>
      </c>
      <c r="I219" s="36">
        <f t="shared" si="53"/>
        <v>127.77777777777538</v>
      </c>
      <c r="J219" s="37">
        <f t="shared" si="54"/>
        <v>785.9278635729689</v>
      </c>
      <c r="K219" s="33">
        <f t="shared" si="55"/>
        <v>280.5017679398903</v>
      </c>
      <c r="L219" s="34">
        <f t="shared" si="56"/>
        <v>1066.4296315128593</v>
      </c>
      <c r="M219" s="27">
        <f t="shared" si="61"/>
        <v>28483.821834502545</v>
      </c>
      <c r="N219" s="38">
        <f t="shared" si="57"/>
        <v>11.5</v>
      </c>
      <c r="O219" s="36">
        <f t="shared" si="58"/>
        <v>280.5017679398903</v>
      </c>
      <c r="P219" s="35">
        <f t="shared" si="59"/>
        <v>1</v>
      </c>
      <c r="Q219" s="15"/>
      <c r="R219" s="15"/>
    </row>
    <row r="220" spans="1:18" s="5" customFormat="1" ht="12.75">
      <c r="A220" s="10"/>
      <c r="B220" s="10">
        <v>162</v>
      </c>
      <c r="C220" s="41"/>
      <c r="D220" s="33">
        <f t="shared" si="49"/>
        <v>416.6666666666667</v>
      </c>
      <c r="E220" s="33">
        <f t="shared" si="50"/>
        <v>123.78472222221984</v>
      </c>
      <c r="F220" s="34">
        <f t="shared" si="51"/>
        <v>540.4513888888865</v>
      </c>
      <c r="G220" s="27">
        <f t="shared" si="60"/>
        <v>12499.999999999753</v>
      </c>
      <c r="H220" s="35">
        <f t="shared" si="52"/>
        <v>11.5</v>
      </c>
      <c r="I220" s="36">
        <f t="shared" si="53"/>
        <v>123.78472222221984</v>
      </c>
      <c r="J220" s="37">
        <f t="shared" si="54"/>
        <v>793.4596722655433</v>
      </c>
      <c r="K220" s="33">
        <f t="shared" si="55"/>
        <v>272.969959247316</v>
      </c>
      <c r="L220" s="34">
        <f t="shared" si="56"/>
        <v>1066.4296315128593</v>
      </c>
      <c r="M220" s="27">
        <f t="shared" si="61"/>
        <v>27690.362162237</v>
      </c>
      <c r="N220" s="38">
        <f t="shared" si="57"/>
        <v>11.5</v>
      </c>
      <c r="O220" s="36">
        <f t="shared" si="58"/>
        <v>272.969959247316</v>
      </c>
      <c r="P220" s="35">
        <f t="shared" si="59"/>
        <v>1</v>
      </c>
      <c r="Q220" s="15"/>
      <c r="R220" s="15"/>
    </row>
    <row r="221" spans="1:18" s="5" customFormat="1" ht="12.75">
      <c r="A221" s="10"/>
      <c r="B221" s="10">
        <v>163</v>
      </c>
      <c r="C221" s="41"/>
      <c r="D221" s="33">
        <f t="shared" si="49"/>
        <v>416.6666666666667</v>
      </c>
      <c r="E221" s="33">
        <f t="shared" si="50"/>
        <v>119.7916666666643</v>
      </c>
      <c r="F221" s="34">
        <f t="shared" si="51"/>
        <v>536.458333333331</v>
      </c>
      <c r="G221" s="27">
        <f t="shared" si="60"/>
        <v>12083.333333333087</v>
      </c>
      <c r="H221" s="35">
        <f t="shared" si="52"/>
        <v>11.5</v>
      </c>
      <c r="I221" s="36">
        <f t="shared" si="53"/>
        <v>119.7916666666643</v>
      </c>
      <c r="J221" s="37">
        <f t="shared" si="54"/>
        <v>801.0636607914214</v>
      </c>
      <c r="K221" s="33">
        <f t="shared" si="55"/>
        <v>265.3659707214379</v>
      </c>
      <c r="L221" s="34">
        <f t="shared" si="56"/>
        <v>1066.4296315128593</v>
      </c>
      <c r="M221" s="27">
        <f t="shared" si="61"/>
        <v>26889.29850144558</v>
      </c>
      <c r="N221" s="38">
        <f t="shared" si="57"/>
        <v>11.5</v>
      </c>
      <c r="O221" s="36">
        <f t="shared" si="58"/>
        <v>265.3659707214379</v>
      </c>
      <c r="P221" s="35">
        <f t="shared" si="59"/>
        <v>1</v>
      </c>
      <c r="Q221" s="15"/>
      <c r="R221" s="15"/>
    </row>
    <row r="222" spans="1:18" s="5" customFormat="1" ht="12.75">
      <c r="A222" s="10"/>
      <c r="B222" s="10">
        <v>164</v>
      </c>
      <c r="C222" s="41"/>
      <c r="D222" s="33">
        <f t="shared" si="49"/>
        <v>416.6666666666667</v>
      </c>
      <c r="E222" s="33">
        <f t="shared" si="50"/>
        <v>115.79861111110874</v>
      </c>
      <c r="F222" s="34">
        <f t="shared" si="51"/>
        <v>532.4652777777754</v>
      </c>
      <c r="G222" s="27">
        <f t="shared" si="60"/>
        <v>11666.66666666642</v>
      </c>
      <c r="H222" s="35">
        <f t="shared" si="52"/>
        <v>11.5</v>
      </c>
      <c r="I222" s="36">
        <f t="shared" si="53"/>
        <v>115.79861111110874</v>
      </c>
      <c r="J222" s="37">
        <f t="shared" si="54"/>
        <v>808.7405208740058</v>
      </c>
      <c r="K222" s="33">
        <f t="shared" si="55"/>
        <v>257.6891106388535</v>
      </c>
      <c r="L222" s="34">
        <f t="shared" si="56"/>
        <v>1066.4296315128593</v>
      </c>
      <c r="M222" s="27">
        <f t="shared" si="61"/>
        <v>26080.557980571575</v>
      </c>
      <c r="N222" s="38">
        <f t="shared" si="57"/>
        <v>11.5</v>
      </c>
      <c r="O222" s="36">
        <f t="shared" si="58"/>
        <v>257.6891106388535</v>
      </c>
      <c r="P222" s="35">
        <f t="shared" si="59"/>
        <v>1</v>
      </c>
      <c r="Q222" s="15"/>
      <c r="R222" s="15"/>
    </row>
    <row r="223" spans="1:18" s="5" customFormat="1" ht="12.75">
      <c r="A223" s="10"/>
      <c r="B223" s="10">
        <v>165</v>
      </c>
      <c r="C223" s="41"/>
      <c r="D223" s="33">
        <f t="shared" si="49"/>
        <v>416.6666666666667</v>
      </c>
      <c r="E223" s="33">
        <f t="shared" si="50"/>
        <v>111.8055555555532</v>
      </c>
      <c r="F223" s="34">
        <f t="shared" si="51"/>
        <v>528.4722222222199</v>
      </c>
      <c r="G223" s="27">
        <f t="shared" si="60"/>
        <v>11249.999999999754</v>
      </c>
      <c r="H223" s="35">
        <f t="shared" si="52"/>
        <v>11.5</v>
      </c>
      <c r="I223" s="36">
        <f t="shared" si="53"/>
        <v>111.8055555555532</v>
      </c>
      <c r="J223" s="37">
        <f t="shared" si="54"/>
        <v>816.490950865715</v>
      </c>
      <c r="K223" s="33">
        <f t="shared" si="55"/>
        <v>249.93868064714425</v>
      </c>
      <c r="L223" s="34">
        <f t="shared" si="56"/>
        <v>1066.4296315128593</v>
      </c>
      <c r="M223" s="27">
        <f t="shared" si="61"/>
        <v>25264.06702970586</v>
      </c>
      <c r="N223" s="38">
        <f t="shared" si="57"/>
        <v>11.5</v>
      </c>
      <c r="O223" s="36">
        <f t="shared" si="58"/>
        <v>249.93868064714425</v>
      </c>
      <c r="P223" s="35">
        <f t="shared" si="59"/>
        <v>1</v>
      </c>
      <c r="Q223" s="15"/>
      <c r="R223" s="15"/>
    </row>
    <row r="224" spans="1:18" s="5" customFormat="1" ht="12.75">
      <c r="A224" s="10"/>
      <c r="B224" s="10">
        <v>166</v>
      </c>
      <c r="C224" s="41"/>
      <c r="D224" s="33">
        <f t="shared" si="49"/>
        <v>416.6666666666667</v>
      </c>
      <c r="E224" s="33">
        <f t="shared" si="50"/>
        <v>107.81249999999766</v>
      </c>
      <c r="F224" s="34">
        <f t="shared" si="51"/>
        <v>524.4791666666644</v>
      </c>
      <c r="G224" s="27">
        <f t="shared" si="60"/>
        <v>10833.333333333088</v>
      </c>
      <c r="H224" s="35">
        <f t="shared" si="52"/>
        <v>11.5</v>
      </c>
      <c r="I224" s="36">
        <f t="shared" si="53"/>
        <v>107.81249999999766</v>
      </c>
      <c r="J224" s="37">
        <f t="shared" si="54"/>
        <v>824.3156558115114</v>
      </c>
      <c r="K224" s="33">
        <f t="shared" si="55"/>
        <v>242.1139757013478</v>
      </c>
      <c r="L224" s="34">
        <f t="shared" si="56"/>
        <v>1066.4296315128593</v>
      </c>
      <c r="M224" s="27">
        <f t="shared" si="61"/>
        <v>24439.75137389435</v>
      </c>
      <c r="N224" s="38">
        <f t="shared" si="57"/>
        <v>11.5</v>
      </c>
      <c r="O224" s="36">
        <f t="shared" si="58"/>
        <v>242.1139757013478</v>
      </c>
      <c r="P224" s="35">
        <f t="shared" si="59"/>
        <v>1</v>
      </c>
      <c r="Q224" s="15"/>
      <c r="R224" s="15"/>
    </row>
    <row r="225" spans="1:18" s="5" customFormat="1" ht="12.75">
      <c r="A225" s="10"/>
      <c r="B225" s="10">
        <v>167</v>
      </c>
      <c r="C225" s="41"/>
      <c r="D225" s="33">
        <f t="shared" si="49"/>
        <v>416.6666666666667</v>
      </c>
      <c r="E225" s="33">
        <f t="shared" si="50"/>
        <v>103.81944444444211</v>
      </c>
      <c r="F225" s="34">
        <f t="shared" si="51"/>
        <v>520.4861111111088</v>
      </c>
      <c r="G225" s="27">
        <f t="shared" si="60"/>
        <v>10416.666666666422</v>
      </c>
      <c r="H225" s="35">
        <f t="shared" si="52"/>
        <v>11.5</v>
      </c>
      <c r="I225" s="36">
        <f t="shared" si="53"/>
        <v>103.81944444444211</v>
      </c>
      <c r="J225" s="37">
        <f t="shared" si="54"/>
        <v>832.2153475130384</v>
      </c>
      <c r="K225" s="33">
        <f t="shared" si="55"/>
        <v>234.21428399982085</v>
      </c>
      <c r="L225" s="34">
        <f t="shared" si="56"/>
        <v>1066.4296315128593</v>
      </c>
      <c r="M225" s="27">
        <f t="shared" si="61"/>
        <v>23607.53602638131</v>
      </c>
      <c r="N225" s="38">
        <f t="shared" si="57"/>
        <v>11.5</v>
      </c>
      <c r="O225" s="36">
        <f t="shared" si="58"/>
        <v>234.21428399982085</v>
      </c>
      <c r="P225" s="35">
        <f t="shared" si="59"/>
        <v>1</v>
      </c>
      <c r="Q225" s="15"/>
      <c r="R225" s="15"/>
    </row>
    <row r="226" spans="1:18" s="5" customFormat="1" ht="12.75">
      <c r="A226" s="10"/>
      <c r="B226" s="10">
        <v>168</v>
      </c>
      <c r="C226" s="41"/>
      <c r="D226" s="33">
        <f t="shared" si="49"/>
        <v>416.6666666666667</v>
      </c>
      <c r="E226" s="33">
        <f t="shared" si="50"/>
        <v>99.82638888888654</v>
      </c>
      <c r="F226" s="34">
        <f t="shared" si="51"/>
        <v>516.4930555555533</v>
      </c>
      <c r="G226" s="27">
        <f t="shared" si="60"/>
        <v>9999.999999999756</v>
      </c>
      <c r="H226" s="35">
        <f t="shared" si="52"/>
        <v>11.5</v>
      </c>
      <c r="I226" s="36">
        <f t="shared" si="53"/>
        <v>99.82638888888654</v>
      </c>
      <c r="J226" s="37">
        <f t="shared" si="54"/>
        <v>840.1907445933717</v>
      </c>
      <c r="K226" s="33">
        <f t="shared" si="55"/>
        <v>226.23888691948756</v>
      </c>
      <c r="L226" s="34">
        <f t="shared" si="56"/>
        <v>1066.4296315128593</v>
      </c>
      <c r="M226" s="27">
        <f t="shared" si="61"/>
        <v>22767.345281787937</v>
      </c>
      <c r="N226" s="38">
        <f t="shared" si="57"/>
        <v>11.5</v>
      </c>
      <c r="O226" s="36">
        <f t="shared" si="58"/>
        <v>226.23888691948756</v>
      </c>
      <c r="P226" s="35">
        <f t="shared" si="59"/>
        <v>1</v>
      </c>
      <c r="Q226" s="15"/>
      <c r="R226" s="15"/>
    </row>
    <row r="227" spans="1:18" s="2" customFormat="1" ht="12.75">
      <c r="A227" s="9">
        <v>19</v>
      </c>
      <c r="B227" s="9">
        <v>169</v>
      </c>
      <c r="C227" s="40"/>
      <c r="D227" s="27">
        <f t="shared" si="49"/>
        <v>416.6666666666667</v>
      </c>
      <c r="E227" s="27">
        <f t="shared" si="50"/>
        <v>95.83333333333098</v>
      </c>
      <c r="F227" s="28">
        <f t="shared" si="51"/>
        <v>512.4999999999977</v>
      </c>
      <c r="G227" s="27">
        <f t="shared" si="60"/>
        <v>9583.33333333309</v>
      </c>
      <c r="H227" s="29">
        <f t="shared" si="52"/>
        <v>11.5</v>
      </c>
      <c r="I227" s="30">
        <f t="shared" si="53"/>
        <v>95.83333333333098</v>
      </c>
      <c r="J227" s="31">
        <f t="shared" si="54"/>
        <v>848.2425725623915</v>
      </c>
      <c r="K227" s="27">
        <f t="shared" si="55"/>
        <v>218.18705895046773</v>
      </c>
      <c r="L227" s="28">
        <f t="shared" si="56"/>
        <v>1066.4296315128593</v>
      </c>
      <c r="M227" s="27">
        <f t="shared" si="61"/>
        <v>21919.102709225546</v>
      </c>
      <c r="N227" s="32">
        <f t="shared" si="57"/>
        <v>11.5</v>
      </c>
      <c r="O227" s="30">
        <f t="shared" si="58"/>
        <v>218.18705895046773</v>
      </c>
      <c r="P227" s="29">
        <f t="shared" si="59"/>
        <v>1</v>
      </c>
      <c r="Q227" s="14"/>
      <c r="R227" s="14"/>
    </row>
    <row r="228" spans="1:18" s="2" customFormat="1" ht="12.75">
      <c r="A228" s="9"/>
      <c r="B228" s="9">
        <v>170</v>
      </c>
      <c r="C228" s="40"/>
      <c r="D228" s="27">
        <f t="shared" si="49"/>
        <v>416.6666666666667</v>
      </c>
      <c r="E228" s="27">
        <f t="shared" si="50"/>
        <v>91.84027777777544</v>
      </c>
      <c r="F228" s="28">
        <f t="shared" si="51"/>
        <v>508.5069444444421</v>
      </c>
      <c r="G228" s="27">
        <f t="shared" si="60"/>
        <v>9166.666666666424</v>
      </c>
      <c r="H228" s="29">
        <f t="shared" si="52"/>
        <v>11.5</v>
      </c>
      <c r="I228" s="30">
        <f t="shared" si="53"/>
        <v>91.84027777777544</v>
      </c>
      <c r="J228" s="31">
        <f t="shared" si="54"/>
        <v>856.3715638827811</v>
      </c>
      <c r="K228" s="27">
        <f t="shared" si="55"/>
        <v>210.05806763007817</v>
      </c>
      <c r="L228" s="28">
        <f t="shared" si="56"/>
        <v>1066.4296315128593</v>
      </c>
      <c r="M228" s="27">
        <f t="shared" si="61"/>
        <v>21062.731145342765</v>
      </c>
      <c r="N228" s="32">
        <f t="shared" si="57"/>
        <v>11.5</v>
      </c>
      <c r="O228" s="30">
        <f t="shared" si="58"/>
        <v>210.05806763007817</v>
      </c>
      <c r="P228" s="29">
        <f t="shared" si="59"/>
        <v>1</v>
      </c>
      <c r="Q228" s="14"/>
      <c r="R228" s="14"/>
    </row>
    <row r="229" spans="1:18" s="2" customFormat="1" ht="12.75">
      <c r="A229" s="9"/>
      <c r="B229" s="9">
        <v>171</v>
      </c>
      <c r="C229" s="40"/>
      <c r="D229" s="27">
        <f t="shared" si="49"/>
        <v>416.6666666666667</v>
      </c>
      <c r="E229" s="27">
        <f t="shared" si="50"/>
        <v>87.8472222222199</v>
      </c>
      <c r="F229" s="28">
        <f t="shared" si="51"/>
        <v>504.5138888888866</v>
      </c>
      <c r="G229" s="27">
        <f t="shared" si="60"/>
        <v>8749.999999999758</v>
      </c>
      <c r="H229" s="29">
        <f t="shared" si="52"/>
        <v>11.5</v>
      </c>
      <c r="I229" s="30">
        <f t="shared" si="53"/>
        <v>87.8472222222199</v>
      </c>
      <c r="J229" s="31">
        <f t="shared" si="54"/>
        <v>864.5784580366578</v>
      </c>
      <c r="K229" s="27">
        <f t="shared" si="55"/>
        <v>201.85117347620147</v>
      </c>
      <c r="L229" s="28">
        <f t="shared" si="56"/>
        <v>1066.4296315128593</v>
      </c>
      <c r="M229" s="27">
        <f t="shared" si="61"/>
        <v>20198.15268730611</v>
      </c>
      <c r="N229" s="32">
        <f t="shared" si="57"/>
        <v>11.5</v>
      </c>
      <c r="O229" s="30">
        <f t="shared" si="58"/>
        <v>201.85117347620147</v>
      </c>
      <c r="P229" s="29">
        <f t="shared" si="59"/>
        <v>1</v>
      </c>
      <c r="Q229" s="14"/>
      <c r="R229" s="14"/>
    </row>
    <row r="230" spans="1:18" s="2" customFormat="1" ht="12.75">
      <c r="A230" s="9"/>
      <c r="B230" s="9">
        <v>172</v>
      </c>
      <c r="C230" s="40"/>
      <c r="D230" s="27">
        <f t="shared" si="49"/>
        <v>416.6666666666667</v>
      </c>
      <c r="E230" s="27">
        <f t="shared" si="50"/>
        <v>83.85416666666436</v>
      </c>
      <c r="F230" s="28">
        <f t="shared" si="51"/>
        <v>500.52083333333104</v>
      </c>
      <c r="G230" s="27">
        <f t="shared" si="60"/>
        <v>8333.333333333092</v>
      </c>
      <c r="H230" s="29">
        <f t="shared" si="52"/>
        <v>11.5</v>
      </c>
      <c r="I230" s="30">
        <f t="shared" si="53"/>
        <v>83.85416666666436</v>
      </c>
      <c r="J230" s="31">
        <f t="shared" si="54"/>
        <v>872.8640015928424</v>
      </c>
      <c r="K230" s="27">
        <f t="shared" si="55"/>
        <v>193.56562992001685</v>
      </c>
      <c r="L230" s="28">
        <f t="shared" si="56"/>
        <v>1066.4296315128593</v>
      </c>
      <c r="M230" s="27">
        <f t="shared" si="61"/>
        <v>19325.288685713265</v>
      </c>
      <c r="N230" s="32">
        <f t="shared" si="57"/>
        <v>11.5</v>
      </c>
      <c r="O230" s="30">
        <f t="shared" si="58"/>
        <v>193.56562992001685</v>
      </c>
      <c r="P230" s="29">
        <f t="shared" si="59"/>
        <v>1</v>
      </c>
      <c r="Q230" s="14"/>
      <c r="R230" s="14"/>
    </row>
    <row r="231" spans="1:18" s="2" customFormat="1" ht="12.75">
      <c r="A231" s="9"/>
      <c r="B231" s="9">
        <v>173</v>
      </c>
      <c r="C231" s="40"/>
      <c r="D231" s="27">
        <f t="shared" si="49"/>
        <v>416.6666666666667</v>
      </c>
      <c r="E231" s="27">
        <f t="shared" si="50"/>
        <v>79.8611111111088</v>
      </c>
      <c r="F231" s="28">
        <f t="shared" si="51"/>
        <v>496.5277777777755</v>
      </c>
      <c r="G231" s="27">
        <f t="shared" si="60"/>
        <v>7916.666666666425</v>
      </c>
      <c r="H231" s="29">
        <f t="shared" si="52"/>
        <v>11.5</v>
      </c>
      <c r="I231" s="30">
        <f t="shared" si="53"/>
        <v>79.8611111111088</v>
      </c>
      <c r="J231" s="31">
        <f t="shared" si="54"/>
        <v>881.2289482747738</v>
      </c>
      <c r="K231" s="27">
        <f t="shared" si="55"/>
        <v>185.20068323808547</v>
      </c>
      <c r="L231" s="28">
        <f t="shared" si="56"/>
        <v>1066.4296315128593</v>
      </c>
      <c r="M231" s="27">
        <f t="shared" si="61"/>
        <v>18444.059737438492</v>
      </c>
      <c r="N231" s="32">
        <f t="shared" si="57"/>
        <v>11.5</v>
      </c>
      <c r="O231" s="30">
        <f t="shared" si="58"/>
        <v>185.20068323808547</v>
      </c>
      <c r="P231" s="29">
        <f t="shared" si="59"/>
        <v>1</v>
      </c>
      <c r="Q231" s="14"/>
      <c r="R231" s="14"/>
    </row>
    <row r="232" spans="1:18" s="2" customFormat="1" ht="12.75">
      <c r="A232" s="9"/>
      <c r="B232" s="9">
        <v>174</v>
      </c>
      <c r="C232" s="40"/>
      <c r="D232" s="27">
        <f t="shared" si="49"/>
        <v>416.6666666666667</v>
      </c>
      <c r="E232" s="27">
        <f t="shared" si="50"/>
        <v>75.86805555555324</v>
      </c>
      <c r="F232" s="28">
        <f t="shared" si="51"/>
        <v>492.5347222222199</v>
      </c>
      <c r="G232" s="27">
        <f t="shared" si="60"/>
        <v>7499.999999999758</v>
      </c>
      <c r="H232" s="29">
        <f t="shared" si="52"/>
        <v>11.5</v>
      </c>
      <c r="I232" s="30">
        <f t="shared" si="53"/>
        <v>75.86805555555324</v>
      </c>
      <c r="J232" s="31">
        <f t="shared" si="54"/>
        <v>889.6740590290736</v>
      </c>
      <c r="K232" s="27">
        <f t="shared" si="55"/>
        <v>176.75557248378558</v>
      </c>
      <c r="L232" s="28">
        <f t="shared" si="56"/>
        <v>1066.4296315128593</v>
      </c>
      <c r="M232" s="27">
        <f t="shared" si="61"/>
        <v>17554.38567840942</v>
      </c>
      <c r="N232" s="32">
        <f t="shared" si="57"/>
        <v>11.5</v>
      </c>
      <c r="O232" s="30">
        <f t="shared" si="58"/>
        <v>176.75557248378558</v>
      </c>
      <c r="P232" s="29">
        <f t="shared" si="59"/>
        <v>1</v>
      </c>
      <c r="Q232" s="14"/>
      <c r="R232" s="14"/>
    </row>
    <row r="233" spans="1:18" s="2" customFormat="1" ht="12.75">
      <c r="A233" s="9"/>
      <c r="B233" s="9">
        <v>175</v>
      </c>
      <c r="C233" s="40"/>
      <c r="D233" s="27">
        <f t="shared" si="49"/>
        <v>416.6666666666667</v>
      </c>
      <c r="E233" s="27">
        <f t="shared" si="50"/>
        <v>71.87499999999768</v>
      </c>
      <c r="F233" s="28">
        <f t="shared" si="51"/>
        <v>488.54166666666436</v>
      </c>
      <c r="G233" s="27">
        <f t="shared" si="60"/>
        <v>7083.333333333091</v>
      </c>
      <c r="H233" s="29">
        <f t="shared" si="52"/>
        <v>11.5</v>
      </c>
      <c r="I233" s="30">
        <f t="shared" si="53"/>
        <v>71.87499999999768</v>
      </c>
      <c r="J233" s="31">
        <f t="shared" si="54"/>
        <v>898.2001020947689</v>
      </c>
      <c r="K233" s="27">
        <f t="shared" si="55"/>
        <v>168.2295294180903</v>
      </c>
      <c r="L233" s="28">
        <f t="shared" si="56"/>
        <v>1066.4296315128593</v>
      </c>
      <c r="M233" s="27">
        <f t="shared" si="61"/>
        <v>16656.185576314652</v>
      </c>
      <c r="N233" s="32">
        <f t="shared" si="57"/>
        <v>11.5</v>
      </c>
      <c r="O233" s="30">
        <f t="shared" si="58"/>
        <v>168.2295294180903</v>
      </c>
      <c r="P233" s="29">
        <f t="shared" si="59"/>
        <v>1</v>
      </c>
      <c r="Q233" s="14"/>
      <c r="R233" s="14"/>
    </row>
    <row r="234" spans="1:18" s="2" customFormat="1" ht="12.75">
      <c r="A234" s="9"/>
      <c r="B234" s="9">
        <v>176</v>
      </c>
      <c r="C234" s="40"/>
      <c r="D234" s="27">
        <f t="shared" si="49"/>
        <v>416.6666666666667</v>
      </c>
      <c r="E234" s="27">
        <f t="shared" si="50"/>
        <v>67.88194444444213</v>
      </c>
      <c r="F234" s="28">
        <f t="shared" si="51"/>
        <v>484.5486111111088</v>
      </c>
      <c r="G234" s="27">
        <f t="shared" si="60"/>
        <v>6666.666666666424</v>
      </c>
      <c r="H234" s="29">
        <f t="shared" si="52"/>
        <v>11.5</v>
      </c>
      <c r="I234" s="30">
        <f t="shared" si="53"/>
        <v>67.88194444444213</v>
      </c>
      <c r="J234" s="31">
        <f t="shared" si="54"/>
        <v>906.8078530731772</v>
      </c>
      <c r="K234" s="27">
        <f t="shared" si="55"/>
        <v>159.6217784396821</v>
      </c>
      <c r="L234" s="28">
        <f t="shared" si="56"/>
        <v>1066.4296315128593</v>
      </c>
      <c r="M234" s="27">
        <f t="shared" si="61"/>
        <v>15749.377723241476</v>
      </c>
      <c r="N234" s="32">
        <f t="shared" si="57"/>
        <v>11.5</v>
      </c>
      <c r="O234" s="30">
        <f t="shared" si="58"/>
        <v>159.6217784396821</v>
      </c>
      <c r="P234" s="29">
        <f t="shared" si="59"/>
        <v>1</v>
      </c>
      <c r="Q234" s="14"/>
      <c r="R234" s="14"/>
    </row>
    <row r="235" spans="1:18" s="2" customFormat="1" ht="12.75">
      <c r="A235" s="9"/>
      <c r="B235" s="9">
        <v>177</v>
      </c>
      <c r="C235" s="40"/>
      <c r="D235" s="27">
        <f t="shared" si="49"/>
        <v>416.6666666666667</v>
      </c>
      <c r="E235" s="27">
        <f t="shared" si="50"/>
        <v>63.88888888888656</v>
      </c>
      <c r="F235" s="28">
        <f t="shared" si="51"/>
        <v>480.55555555555327</v>
      </c>
      <c r="G235" s="27">
        <f t="shared" si="60"/>
        <v>6249.999999999757</v>
      </c>
      <c r="H235" s="29">
        <f t="shared" si="52"/>
        <v>11.5</v>
      </c>
      <c r="I235" s="30">
        <f t="shared" si="53"/>
        <v>63.88888888888656</v>
      </c>
      <c r="J235" s="31">
        <f t="shared" si="54"/>
        <v>915.4980949984617</v>
      </c>
      <c r="K235" s="27">
        <f t="shared" si="55"/>
        <v>150.93153651439746</v>
      </c>
      <c r="L235" s="28">
        <f t="shared" si="56"/>
        <v>1066.4296315128593</v>
      </c>
      <c r="M235" s="27">
        <f t="shared" si="61"/>
        <v>14833.879628243014</v>
      </c>
      <c r="N235" s="32">
        <f t="shared" si="57"/>
        <v>11.5</v>
      </c>
      <c r="O235" s="30">
        <f t="shared" si="58"/>
        <v>150.93153651439746</v>
      </c>
      <c r="P235" s="29">
        <f t="shared" si="59"/>
        <v>1</v>
      </c>
      <c r="Q235" s="14"/>
      <c r="R235" s="14"/>
    </row>
    <row r="236" spans="1:18" s="2" customFormat="1" ht="12.75">
      <c r="A236" s="9"/>
      <c r="B236" s="9">
        <v>178</v>
      </c>
      <c r="C236" s="40"/>
      <c r="D236" s="27">
        <f t="shared" si="49"/>
        <v>416.6666666666667</v>
      </c>
      <c r="E236" s="27">
        <f t="shared" si="50"/>
        <v>59.895833333331005</v>
      </c>
      <c r="F236" s="28">
        <f t="shared" si="51"/>
        <v>476.56249999999767</v>
      </c>
      <c r="G236" s="27">
        <f t="shared" si="60"/>
        <v>5833.33333333309</v>
      </c>
      <c r="H236" s="29">
        <f t="shared" si="52"/>
        <v>11.5</v>
      </c>
      <c r="I236" s="30">
        <f t="shared" si="53"/>
        <v>59.895833333331005</v>
      </c>
      <c r="J236" s="31">
        <f t="shared" si="54"/>
        <v>924.2716184088637</v>
      </c>
      <c r="K236" s="27">
        <f t="shared" si="55"/>
        <v>142.15801310399556</v>
      </c>
      <c r="L236" s="28">
        <f t="shared" si="56"/>
        <v>1066.4296315128593</v>
      </c>
      <c r="M236" s="27">
        <f t="shared" si="61"/>
        <v>13909.60800983415</v>
      </c>
      <c r="N236" s="32">
        <f t="shared" si="57"/>
        <v>11.5</v>
      </c>
      <c r="O236" s="30">
        <f t="shared" si="58"/>
        <v>142.15801310399556</v>
      </c>
      <c r="P236" s="29">
        <f t="shared" si="59"/>
        <v>1</v>
      </c>
      <c r="Q236" s="14"/>
      <c r="R236" s="14"/>
    </row>
    <row r="237" spans="1:18" s="2" customFormat="1" ht="12.75">
      <c r="A237" s="9"/>
      <c r="B237" s="9">
        <v>179</v>
      </c>
      <c r="C237" s="40"/>
      <c r="D237" s="27">
        <f t="shared" si="49"/>
        <v>416.6666666666667</v>
      </c>
      <c r="E237" s="27">
        <f t="shared" si="50"/>
        <v>55.90277777777544</v>
      </c>
      <c r="F237" s="28">
        <f t="shared" si="51"/>
        <v>472.5694444444421</v>
      </c>
      <c r="G237" s="27">
        <f t="shared" si="60"/>
        <v>5416.666666666423</v>
      </c>
      <c r="H237" s="29">
        <f t="shared" si="52"/>
        <v>11.5</v>
      </c>
      <c r="I237" s="30">
        <f t="shared" si="53"/>
        <v>55.90277777777544</v>
      </c>
      <c r="J237" s="31">
        <f t="shared" si="54"/>
        <v>933.1292214186153</v>
      </c>
      <c r="K237" s="27">
        <f t="shared" si="55"/>
        <v>133.30041009424392</v>
      </c>
      <c r="L237" s="28">
        <f t="shared" si="56"/>
        <v>1066.4296315128593</v>
      </c>
      <c r="M237" s="27">
        <f t="shared" si="61"/>
        <v>12976.478788415534</v>
      </c>
      <c r="N237" s="32">
        <f t="shared" si="57"/>
        <v>11.5</v>
      </c>
      <c r="O237" s="30">
        <f t="shared" si="58"/>
        <v>133.30041009424392</v>
      </c>
      <c r="P237" s="29">
        <f t="shared" si="59"/>
        <v>1</v>
      </c>
      <c r="Q237" s="14"/>
      <c r="R237" s="14"/>
    </row>
    <row r="238" spans="1:18" s="2" customFormat="1" ht="12.75">
      <c r="A238" s="9"/>
      <c r="B238" s="9">
        <v>180</v>
      </c>
      <c r="C238" s="40"/>
      <c r="D238" s="27">
        <f t="shared" si="49"/>
        <v>416.6666666666667</v>
      </c>
      <c r="E238" s="27">
        <f t="shared" si="50"/>
        <v>51.90972222221989</v>
      </c>
      <c r="F238" s="28">
        <f t="shared" si="51"/>
        <v>468.5763888888866</v>
      </c>
      <c r="G238" s="27">
        <f t="shared" si="60"/>
        <v>4999.999999999756</v>
      </c>
      <c r="H238" s="29">
        <f t="shared" si="52"/>
        <v>11.5</v>
      </c>
      <c r="I238" s="30">
        <f t="shared" si="53"/>
        <v>51.90972222221989</v>
      </c>
      <c r="J238" s="31">
        <f t="shared" si="54"/>
        <v>942.0717097905438</v>
      </c>
      <c r="K238" s="27">
        <f t="shared" si="55"/>
        <v>124.35792172231554</v>
      </c>
      <c r="L238" s="28">
        <f t="shared" si="56"/>
        <v>1066.4296315128593</v>
      </c>
      <c r="M238" s="27">
        <f t="shared" si="61"/>
        <v>12034.40707862499</v>
      </c>
      <c r="N238" s="32">
        <f t="shared" si="57"/>
        <v>11.5</v>
      </c>
      <c r="O238" s="30">
        <f t="shared" si="58"/>
        <v>124.35792172231554</v>
      </c>
      <c r="P238" s="29">
        <f t="shared" si="59"/>
        <v>1</v>
      </c>
      <c r="Q238" s="14"/>
      <c r="R238" s="14"/>
    </row>
    <row r="239" spans="1:18" s="5" customFormat="1" ht="12.75">
      <c r="A239" s="10">
        <v>20</v>
      </c>
      <c r="B239" s="10">
        <v>157</v>
      </c>
      <c r="C239" s="41"/>
      <c r="D239" s="33">
        <f t="shared" si="49"/>
        <v>416.6666666666667</v>
      </c>
      <c r="E239" s="33">
        <f t="shared" si="50"/>
        <v>47.916666666664334</v>
      </c>
      <c r="F239" s="34">
        <f t="shared" si="51"/>
        <v>464.58333333333104</v>
      </c>
      <c r="G239" s="27">
        <f t="shared" si="60"/>
        <v>4583.333333333089</v>
      </c>
      <c r="H239" s="35">
        <f t="shared" si="52"/>
        <v>11.5</v>
      </c>
      <c r="I239" s="36">
        <f t="shared" si="53"/>
        <v>47.916666666664334</v>
      </c>
      <c r="J239" s="37">
        <f t="shared" si="54"/>
        <v>951.0998970093698</v>
      </c>
      <c r="K239" s="33">
        <f t="shared" si="55"/>
        <v>115.32973450348949</v>
      </c>
      <c r="L239" s="34">
        <f t="shared" si="56"/>
        <v>1066.4296315128593</v>
      </c>
      <c r="M239" s="27">
        <f t="shared" si="61"/>
        <v>11083.30718161562</v>
      </c>
      <c r="N239" s="38">
        <f t="shared" si="57"/>
        <v>11.5</v>
      </c>
      <c r="O239" s="36">
        <f t="shared" si="58"/>
        <v>115.32973450348949</v>
      </c>
      <c r="P239" s="35">
        <f t="shared" si="59"/>
        <v>1</v>
      </c>
      <c r="Q239" s="15"/>
      <c r="R239" s="15"/>
    </row>
    <row r="240" spans="1:18" s="5" customFormat="1" ht="12.75">
      <c r="A240" s="10"/>
      <c r="B240" s="10">
        <v>158</v>
      </c>
      <c r="C240" s="41"/>
      <c r="D240" s="33">
        <f t="shared" si="49"/>
        <v>416.6666666666667</v>
      </c>
      <c r="E240" s="33">
        <f t="shared" si="50"/>
        <v>43.92361111110878</v>
      </c>
      <c r="F240" s="34">
        <f t="shared" si="51"/>
        <v>460.59027777777544</v>
      </c>
      <c r="G240" s="27">
        <f t="shared" si="60"/>
        <v>4166.666666666422</v>
      </c>
      <c r="H240" s="35">
        <f t="shared" si="52"/>
        <v>11.5</v>
      </c>
      <c r="I240" s="36">
        <f t="shared" si="53"/>
        <v>43.92361111110878</v>
      </c>
      <c r="J240" s="37">
        <f t="shared" si="54"/>
        <v>960.2146043557095</v>
      </c>
      <c r="K240" s="33">
        <f t="shared" si="55"/>
        <v>106.21502715714969</v>
      </c>
      <c r="L240" s="34">
        <f t="shared" si="56"/>
        <v>1066.4296315128593</v>
      </c>
      <c r="M240" s="27">
        <f t="shared" si="61"/>
        <v>10123.092577259911</v>
      </c>
      <c r="N240" s="38">
        <f t="shared" si="57"/>
        <v>11.5</v>
      </c>
      <c r="O240" s="36">
        <f t="shared" si="58"/>
        <v>106.21502715714969</v>
      </c>
      <c r="P240" s="35">
        <f t="shared" si="59"/>
        <v>1</v>
      </c>
      <c r="Q240" s="15"/>
      <c r="R240" s="15"/>
    </row>
    <row r="241" spans="1:18" s="5" customFormat="1" ht="12.75">
      <c r="A241" s="10"/>
      <c r="B241" s="10">
        <v>159</v>
      </c>
      <c r="C241" s="41"/>
      <c r="D241" s="33">
        <f t="shared" si="49"/>
        <v>416.6666666666667</v>
      </c>
      <c r="E241" s="33">
        <f t="shared" si="50"/>
        <v>39.93055555555321</v>
      </c>
      <c r="F241" s="34">
        <f t="shared" si="51"/>
        <v>456.5972222222199</v>
      </c>
      <c r="G241" s="27">
        <f t="shared" si="60"/>
        <v>3749.999999999756</v>
      </c>
      <c r="H241" s="35">
        <f t="shared" si="52"/>
        <v>11.5</v>
      </c>
      <c r="I241" s="36">
        <f t="shared" si="53"/>
        <v>39.93055555555321</v>
      </c>
      <c r="J241" s="37">
        <f t="shared" si="54"/>
        <v>969.4166609807851</v>
      </c>
      <c r="K241" s="33">
        <f t="shared" si="55"/>
        <v>97.01297053207416</v>
      </c>
      <c r="L241" s="34">
        <f t="shared" si="56"/>
        <v>1066.4296315128593</v>
      </c>
      <c r="M241" s="27">
        <f t="shared" si="61"/>
        <v>9153.675916279126</v>
      </c>
      <c r="N241" s="38">
        <f t="shared" si="57"/>
        <v>11.5</v>
      </c>
      <c r="O241" s="36">
        <f t="shared" si="58"/>
        <v>97.01297053207416</v>
      </c>
      <c r="P241" s="35">
        <f t="shared" si="59"/>
        <v>1</v>
      </c>
      <c r="Q241" s="15"/>
      <c r="R241" s="15"/>
    </row>
    <row r="242" spans="1:18" s="5" customFormat="1" ht="12.75">
      <c r="A242" s="10"/>
      <c r="B242" s="10">
        <v>160</v>
      </c>
      <c r="C242" s="41"/>
      <c r="D242" s="33">
        <f t="shared" si="49"/>
        <v>416.6666666666667</v>
      </c>
      <c r="E242" s="33">
        <f t="shared" si="50"/>
        <v>35.93749999999766</v>
      </c>
      <c r="F242" s="34">
        <f t="shared" si="51"/>
        <v>452.60416666666436</v>
      </c>
      <c r="G242" s="27">
        <f t="shared" si="60"/>
        <v>3333.3333333330893</v>
      </c>
      <c r="H242" s="35">
        <f t="shared" si="52"/>
        <v>11.5</v>
      </c>
      <c r="I242" s="36">
        <f t="shared" si="53"/>
        <v>35.93749999999766</v>
      </c>
      <c r="J242" s="37">
        <f t="shared" si="54"/>
        <v>978.7069039818509</v>
      </c>
      <c r="K242" s="33">
        <f t="shared" si="55"/>
        <v>87.72272753100829</v>
      </c>
      <c r="L242" s="34">
        <f t="shared" si="56"/>
        <v>1066.4296315128593</v>
      </c>
      <c r="M242" s="27">
        <f t="shared" si="61"/>
        <v>8174.969012297275</v>
      </c>
      <c r="N242" s="38">
        <f t="shared" si="57"/>
        <v>11.5</v>
      </c>
      <c r="O242" s="36">
        <f t="shared" si="58"/>
        <v>87.72272753100829</v>
      </c>
      <c r="P242" s="35">
        <f t="shared" si="59"/>
        <v>1</v>
      </c>
      <c r="Q242" s="15"/>
      <c r="R242" s="15"/>
    </row>
    <row r="243" spans="1:18" s="5" customFormat="1" ht="12.75">
      <c r="A243" s="10"/>
      <c r="B243" s="10">
        <v>161</v>
      </c>
      <c r="C243" s="41"/>
      <c r="D243" s="33">
        <f t="shared" si="49"/>
        <v>416.6666666666667</v>
      </c>
      <c r="E243" s="33">
        <f t="shared" si="50"/>
        <v>31.94444444444211</v>
      </c>
      <c r="F243" s="34">
        <f t="shared" si="51"/>
        <v>448.6111111111088</v>
      </c>
      <c r="G243" s="27">
        <f t="shared" si="60"/>
        <v>2916.6666666664228</v>
      </c>
      <c r="H243" s="35">
        <f t="shared" si="52"/>
        <v>11.5</v>
      </c>
      <c r="I243" s="36">
        <f t="shared" si="53"/>
        <v>31.94444444444211</v>
      </c>
      <c r="J243" s="37">
        <f t="shared" si="54"/>
        <v>988.0861784783438</v>
      </c>
      <c r="K243" s="33">
        <f t="shared" si="55"/>
        <v>78.34345303451555</v>
      </c>
      <c r="L243" s="34">
        <f t="shared" si="56"/>
        <v>1066.4296315128593</v>
      </c>
      <c r="M243" s="27">
        <f t="shared" si="61"/>
        <v>7186.882833818931</v>
      </c>
      <c r="N243" s="38">
        <f t="shared" si="57"/>
        <v>11.5</v>
      </c>
      <c r="O243" s="36">
        <f t="shared" si="58"/>
        <v>78.34345303451555</v>
      </c>
      <c r="P243" s="35">
        <f t="shared" si="59"/>
        <v>1</v>
      </c>
      <c r="Q243" s="15"/>
      <c r="R243" s="15"/>
    </row>
    <row r="244" spans="1:18" s="5" customFormat="1" ht="12.75">
      <c r="A244" s="10"/>
      <c r="B244" s="10">
        <v>162</v>
      </c>
      <c r="C244" s="41"/>
      <c r="D244" s="33">
        <f t="shared" si="49"/>
        <v>416.6666666666667</v>
      </c>
      <c r="E244" s="33">
        <f t="shared" si="50"/>
        <v>27.95138888888655</v>
      </c>
      <c r="F244" s="34">
        <f t="shared" si="51"/>
        <v>444.6180555555532</v>
      </c>
      <c r="G244" s="27">
        <f t="shared" si="60"/>
        <v>2499.9999999997563</v>
      </c>
      <c r="H244" s="35">
        <f t="shared" si="52"/>
        <v>11.5</v>
      </c>
      <c r="I244" s="36">
        <f t="shared" si="53"/>
        <v>27.95138888888655</v>
      </c>
      <c r="J244" s="37">
        <f t="shared" si="54"/>
        <v>997.5553376887611</v>
      </c>
      <c r="K244" s="33">
        <f t="shared" si="55"/>
        <v>68.8742938240981</v>
      </c>
      <c r="L244" s="34">
        <f t="shared" si="56"/>
        <v>1066.4296315128593</v>
      </c>
      <c r="M244" s="27">
        <f t="shared" si="61"/>
        <v>6189.32749613017</v>
      </c>
      <c r="N244" s="38">
        <f t="shared" si="57"/>
        <v>11.5</v>
      </c>
      <c r="O244" s="36">
        <f t="shared" si="58"/>
        <v>68.8742938240981</v>
      </c>
      <c r="P244" s="35">
        <f t="shared" si="59"/>
        <v>1</v>
      </c>
      <c r="Q244" s="15"/>
      <c r="R244" s="15"/>
    </row>
    <row r="245" spans="1:18" s="5" customFormat="1" ht="12.75">
      <c r="A245" s="10"/>
      <c r="B245" s="10">
        <v>163</v>
      </c>
      <c r="C245" s="41"/>
      <c r="D245" s="33">
        <f t="shared" si="49"/>
        <v>416.6666666666667</v>
      </c>
      <c r="E245" s="33">
        <f t="shared" si="50"/>
        <v>23.958333333330998</v>
      </c>
      <c r="F245" s="34">
        <f t="shared" si="51"/>
        <v>440.62499999999767</v>
      </c>
      <c r="G245" s="27">
        <f t="shared" si="60"/>
        <v>2083.3333333330897</v>
      </c>
      <c r="H245" s="35">
        <f t="shared" si="52"/>
        <v>11.5</v>
      </c>
      <c r="I245" s="36">
        <f t="shared" si="53"/>
        <v>23.958333333330998</v>
      </c>
      <c r="J245" s="37">
        <f t="shared" si="54"/>
        <v>1007.1152430082784</v>
      </c>
      <c r="K245" s="33">
        <f t="shared" si="55"/>
        <v>59.3143885045808</v>
      </c>
      <c r="L245" s="34">
        <f t="shared" si="56"/>
        <v>1066.4296315128593</v>
      </c>
      <c r="M245" s="27">
        <f t="shared" si="61"/>
        <v>5182.212253121892</v>
      </c>
      <c r="N245" s="38">
        <f t="shared" si="57"/>
        <v>11.5</v>
      </c>
      <c r="O245" s="36">
        <f t="shared" si="58"/>
        <v>59.3143885045808</v>
      </c>
      <c r="P245" s="35">
        <f t="shared" si="59"/>
        <v>1</v>
      </c>
      <c r="Q245" s="15"/>
      <c r="R245" s="15"/>
    </row>
    <row r="246" spans="1:18" s="5" customFormat="1" ht="12.75">
      <c r="A246" s="10"/>
      <c r="B246" s="10">
        <v>164</v>
      </c>
      <c r="C246" s="41"/>
      <c r="D246" s="33">
        <f t="shared" si="49"/>
        <v>416.6666666666667</v>
      </c>
      <c r="E246" s="33">
        <f t="shared" si="50"/>
        <v>19.965277777775444</v>
      </c>
      <c r="F246" s="34">
        <f t="shared" si="51"/>
        <v>436.6319444444421</v>
      </c>
      <c r="G246" s="27">
        <f t="shared" si="60"/>
        <v>1666.666666666423</v>
      </c>
      <c r="H246" s="35">
        <f t="shared" si="52"/>
        <v>11.5</v>
      </c>
      <c r="I246" s="36">
        <f t="shared" si="53"/>
        <v>19.965277777775444</v>
      </c>
      <c r="J246" s="37">
        <f t="shared" si="54"/>
        <v>1016.7667640871078</v>
      </c>
      <c r="K246" s="33">
        <f t="shared" si="55"/>
        <v>49.662867425751465</v>
      </c>
      <c r="L246" s="34">
        <f t="shared" si="56"/>
        <v>1066.4296315128593</v>
      </c>
      <c r="M246" s="27">
        <f t="shared" si="61"/>
        <v>4165.445489034784</v>
      </c>
      <c r="N246" s="38">
        <f t="shared" si="57"/>
        <v>11.5</v>
      </c>
      <c r="O246" s="36">
        <f t="shared" si="58"/>
        <v>49.662867425751465</v>
      </c>
      <c r="P246" s="35">
        <f t="shared" si="59"/>
        <v>1</v>
      </c>
      <c r="Q246" s="15"/>
      <c r="R246" s="15"/>
    </row>
    <row r="247" spans="1:18" s="5" customFormat="1" ht="12.75">
      <c r="A247" s="10"/>
      <c r="B247" s="10">
        <v>165</v>
      </c>
      <c r="C247" s="41"/>
      <c r="D247" s="33">
        <f t="shared" si="49"/>
        <v>416.6666666666667</v>
      </c>
      <c r="E247" s="33">
        <f t="shared" si="50"/>
        <v>15.972222222219886</v>
      </c>
      <c r="F247" s="34">
        <f t="shared" si="51"/>
        <v>432.6388888888866</v>
      </c>
      <c r="G247" s="27">
        <f t="shared" si="60"/>
        <v>1249.9999999997563</v>
      </c>
      <c r="H247" s="35">
        <f t="shared" si="52"/>
        <v>11.5</v>
      </c>
      <c r="I247" s="36">
        <f t="shared" si="53"/>
        <v>15.972222222219886</v>
      </c>
      <c r="J247" s="37">
        <f t="shared" si="54"/>
        <v>1026.5107789096091</v>
      </c>
      <c r="K247" s="33">
        <f t="shared" si="55"/>
        <v>39.918852603250016</v>
      </c>
      <c r="L247" s="34">
        <f t="shared" si="56"/>
        <v>1066.4296315128593</v>
      </c>
      <c r="M247" s="27">
        <f t="shared" si="61"/>
        <v>3138.934710125175</v>
      </c>
      <c r="N247" s="38">
        <f t="shared" si="57"/>
        <v>11.5</v>
      </c>
      <c r="O247" s="36">
        <f t="shared" si="58"/>
        <v>39.918852603250016</v>
      </c>
      <c r="P247" s="35">
        <f t="shared" si="59"/>
        <v>1</v>
      </c>
      <c r="Q247" s="15"/>
      <c r="R247" s="15"/>
    </row>
    <row r="248" spans="1:18" s="5" customFormat="1" ht="12.75">
      <c r="A248" s="10"/>
      <c r="B248" s="10">
        <v>166</v>
      </c>
      <c r="C248" s="41"/>
      <c r="D248" s="33">
        <f t="shared" si="49"/>
        <v>416.6666666666667</v>
      </c>
      <c r="E248" s="33">
        <f t="shared" si="50"/>
        <v>11.979166666664332</v>
      </c>
      <c r="F248" s="34">
        <f t="shared" si="51"/>
        <v>428.64583333333104</v>
      </c>
      <c r="G248" s="27">
        <f t="shared" si="60"/>
        <v>833.3333333330895</v>
      </c>
      <c r="H248" s="35">
        <f t="shared" si="52"/>
        <v>11.5</v>
      </c>
      <c r="I248" s="36">
        <f t="shared" si="53"/>
        <v>11.979166666664332</v>
      </c>
      <c r="J248" s="37">
        <f t="shared" si="54"/>
        <v>1036.3481738741596</v>
      </c>
      <c r="K248" s="33">
        <f t="shared" si="55"/>
        <v>30.081457638699593</v>
      </c>
      <c r="L248" s="34">
        <f t="shared" si="56"/>
        <v>1066.4296315128593</v>
      </c>
      <c r="M248" s="27">
        <f t="shared" si="61"/>
        <v>2102.586536251016</v>
      </c>
      <c r="N248" s="38">
        <f t="shared" si="57"/>
        <v>11.5</v>
      </c>
      <c r="O248" s="36">
        <f t="shared" si="58"/>
        <v>30.081457638699593</v>
      </c>
      <c r="P248" s="35">
        <f t="shared" si="59"/>
        <v>1</v>
      </c>
      <c r="Q248" s="15"/>
      <c r="R248" s="15"/>
    </row>
    <row r="249" spans="1:18" s="5" customFormat="1" ht="12.75">
      <c r="A249" s="10"/>
      <c r="B249" s="10">
        <v>167</v>
      </c>
      <c r="C249" s="41"/>
      <c r="D249" s="33">
        <f t="shared" si="49"/>
        <v>416.6666666666667</v>
      </c>
      <c r="E249" s="33">
        <f t="shared" si="50"/>
        <v>7.986111111108774</v>
      </c>
      <c r="F249" s="34">
        <f t="shared" si="51"/>
        <v>424.65277777777544</v>
      </c>
      <c r="G249" s="27">
        <f t="shared" si="60"/>
        <v>416.6666666664228</v>
      </c>
      <c r="H249" s="35">
        <f t="shared" si="52"/>
        <v>11.5</v>
      </c>
      <c r="I249" s="36">
        <f t="shared" si="53"/>
        <v>7.986111111108774</v>
      </c>
      <c r="J249" s="37">
        <f t="shared" si="54"/>
        <v>1046.279843873787</v>
      </c>
      <c r="K249" s="33">
        <f t="shared" si="55"/>
        <v>20.149787639072233</v>
      </c>
      <c r="L249" s="34">
        <f t="shared" si="56"/>
        <v>1066.4296315128593</v>
      </c>
      <c r="M249" s="27">
        <f t="shared" si="61"/>
        <v>1056.3066923772287</v>
      </c>
      <c r="N249" s="38">
        <f t="shared" si="57"/>
        <v>11.5</v>
      </c>
      <c r="O249" s="36">
        <f t="shared" si="58"/>
        <v>20.149787639072233</v>
      </c>
      <c r="P249" s="35">
        <f t="shared" si="59"/>
        <v>1</v>
      </c>
      <c r="Q249" s="15"/>
      <c r="R249" s="15"/>
    </row>
    <row r="250" spans="1:18" s="5" customFormat="1" ht="12.75">
      <c r="A250" s="10"/>
      <c r="B250" s="10">
        <v>168</v>
      </c>
      <c r="C250" s="41"/>
      <c r="D250" s="33">
        <f t="shared" si="49"/>
        <v>416.6666666666667</v>
      </c>
      <c r="E250" s="33">
        <f t="shared" si="50"/>
        <v>3.993055555553218</v>
      </c>
      <c r="F250" s="34">
        <f t="shared" si="51"/>
        <v>420.6597222222199</v>
      </c>
      <c r="G250" s="27">
        <f t="shared" si="60"/>
        <v>-2.438582669128664E-10</v>
      </c>
      <c r="H250" s="35">
        <f t="shared" si="52"/>
        <v>11.5</v>
      </c>
      <c r="I250" s="36">
        <f t="shared" si="53"/>
        <v>3.993055555553218</v>
      </c>
      <c r="J250" s="37">
        <f t="shared" si="54"/>
        <v>1056.3066923775775</v>
      </c>
      <c r="K250" s="33">
        <f t="shared" si="55"/>
        <v>10.122939135281774</v>
      </c>
      <c r="L250" s="34">
        <f t="shared" si="56"/>
        <v>1066.4296315128593</v>
      </c>
      <c r="M250" s="27">
        <f t="shared" si="61"/>
        <v>-3.48791218129918E-10</v>
      </c>
      <c r="N250" s="38">
        <f t="shared" si="57"/>
        <v>11.5</v>
      </c>
      <c r="O250" s="36">
        <f t="shared" si="58"/>
        <v>10.122939135281774</v>
      </c>
      <c r="P250" s="35">
        <f t="shared" si="59"/>
        <v>1</v>
      </c>
      <c r="Q250" s="15"/>
      <c r="R250" s="15"/>
    </row>
    <row r="251" spans="1:18" s="2" customFormat="1" ht="12.75">
      <c r="A251" s="9">
        <v>21</v>
      </c>
      <c r="B251" s="9">
        <v>169</v>
      </c>
      <c r="C251" s="40"/>
      <c r="D251" s="27">
        <f t="shared" si="49"/>
        <v>416.6666666666667</v>
      </c>
      <c r="E251" s="27">
        <f t="shared" si="50"/>
        <v>-2.3369750579149698E-12</v>
      </c>
      <c r="F251" s="28">
        <f t="shared" si="51"/>
        <v>416.66666666666436</v>
      </c>
      <c r="G251" s="27">
        <f t="shared" si="60"/>
        <v>-416.66666666691054</v>
      </c>
      <c r="H251" s="29">
        <f t="shared" si="52"/>
        <v>11.5</v>
      </c>
      <c r="I251" s="30">
        <f t="shared" si="53"/>
        <v>0</v>
      </c>
      <c r="J251" s="31">
        <f t="shared" si="54"/>
        <v>1066.4296315128627</v>
      </c>
      <c r="K251" s="27">
        <f t="shared" si="55"/>
        <v>-3.3425825070783807E-12</v>
      </c>
      <c r="L251" s="28">
        <f t="shared" si="56"/>
        <v>1066.4296315128593</v>
      </c>
      <c r="M251" s="27">
        <f t="shared" si="61"/>
        <v>-1066.4296315132115</v>
      </c>
      <c r="N251" s="32">
        <f t="shared" si="57"/>
        <v>11.5</v>
      </c>
      <c r="O251" s="30">
        <f t="shared" si="58"/>
        <v>0</v>
      </c>
      <c r="P251" s="29">
        <f t="shared" si="59"/>
        <v>0</v>
      </c>
      <c r="Q251" s="14"/>
      <c r="R251" s="14"/>
    </row>
    <row r="252" spans="1:18" s="2" customFormat="1" ht="12.75">
      <c r="A252" s="9"/>
      <c r="B252" s="9">
        <v>170</v>
      </c>
      <c r="C252" s="40"/>
      <c r="D252" s="27">
        <f t="shared" si="49"/>
        <v>416.6666666666667</v>
      </c>
      <c r="E252" s="27">
        <f t="shared" si="50"/>
        <v>-3.9930555555578926</v>
      </c>
      <c r="F252" s="28">
        <f t="shared" si="51"/>
        <v>412.6736111111088</v>
      </c>
      <c r="G252" s="27">
        <f t="shared" si="60"/>
        <v>-833.3333333335772</v>
      </c>
      <c r="H252" s="29">
        <f t="shared" si="52"/>
        <v>11.5</v>
      </c>
      <c r="I252" s="30">
        <f t="shared" si="53"/>
        <v>0</v>
      </c>
      <c r="J252" s="31">
        <f t="shared" si="54"/>
        <v>1076.6495821481942</v>
      </c>
      <c r="K252" s="27">
        <f t="shared" si="55"/>
        <v>-10.219950635334943</v>
      </c>
      <c r="L252" s="28">
        <f t="shared" si="56"/>
        <v>1066.4296315128593</v>
      </c>
      <c r="M252" s="27">
        <f t="shared" si="61"/>
        <v>-2143.0792136614054</v>
      </c>
      <c r="N252" s="32">
        <f t="shared" si="57"/>
        <v>11.5</v>
      </c>
      <c r="O252" s="30">
        <f t="shared" si="58"/>
        <v>0</v>
      </c>
      <c r="P252" s="29">
        <f t="shared" si="59"/>
        <v>0</v>
      </c>
      <c r="Q252" s="14"/>
      <c r="R252" s="14"/>
    </row>
    <row r="253" spans="1:18" s="2" customFormat="1" ht="12.75">
      <c r="A253" s="9"/>
      <c r="B253" s="9">
        <v>171</v>
      </c>
      <c r="C253" s="40"/>
      <c r="D253" s="27">
        <f t="shared" si="49"/>
        <v>416.6666666666667</v>
      </c>
      <c r="E253" s="27">
        <f t="shared" si="50"/>
        <v>-7.986111111113449</v>
      </c>
      <c r="F253" s="28">
        <f t="shared" si="51"/>
        <v>408.6805555555532</v>
      </c>
      <c r="G253" s="27">
        <f t="shared" si="60"/>
        <v>-1250.000000000244</v>
      </c>
      <c r="H253" s="29">
        <f t="shared" si="52"/>
        <v>11.5</v>
      </c>
      <c r="I253" s="30">
        <f t="shared" si="53"/>
        <v>0</v>
      </c>
      <c r="J253" s="31">
        <f t="shared" si="54"/>
        <v>1086.9674739771144</v>
      </c>
      <c r="K253" s="27">
        <f t="shared" si="55"/>
        <v>-20.537842464255135</v>
      </c>
      <c r="L253" s="28">
        <f t="shared" si="56"/>
        <v>1066.4296315128593</v>
      </c>
      <c r="M253" s="27">
        <f t="shared" si="61"/>
        <v>-3230.04668763852</v>
      </c>
      <c r="N253" s="32">
        <f t="shared" si="57"/>
        <v>11.5</v>
      </c>
      <c r="O253" s="30">
        <f t="shared" si="58"/>
        <v>0</v>
      </c>
      <c r="P253" s="29">
        <f t="shared" si="59"/>
        <v>0</v>
      </c>
      <c r="Q253" s="14"/>
      <c r="R253" s="14"/>
    </row>
    <row r="254" spans="1:18" s="2" customFormat="1" ht="12.75">
      <c r="A254" s="9"/>
      <c r="B254" s="9">
        <v>172</v>
      </c>
      <c r="C254" s="40"/>
      <c r="D254" s="27">
        <f t="shared" si="49"/>
        <v>416.6666666666667</v>
      </c>
      <c r="E254" s="27">
        <f t="shared" si="50"/>
        <v>-11.979166666669004</v>
      </c>
      <c r="F254" s="28">
        <f t="shared" si="51"/>
        <v>404.68749999999767</v>
      </c>
      <c r="G254" s="27">
        <f t="shared" si="60"/>
        <v>-1666.6666666669107</v>
      </c>
      <c r="H254" s="29">
        <f t="shared" si="52"/>
        <v>11.5</v>
      </c>
      <c r="I254" s="30">
        <f t="shared" si="53"/>
        <v>0</v>
      </c>
      <c r="J254" s="31">
        <f t="shared" si="54"/>
        <v>1097.3842456027285</v>
      </c>
      <c r="K254" s="27">
        <f t="shared" si="55"/>
        <v>-30.95461408986915</v>
      </c>
      <c r="L254" s="28">
        <f t="shared" si="56"/>
        <v>1066.4296315128593</v>
      </c>
      <c r="M254" s="27">
        <f t="shared" si="61"/>
        <v>-4327.430933241249</v>
      </c>
      <c r="N254" s="32">
        <f t="shared" si="57"/>
        <v>11.5</v>
      </c>
      <c r="O254" s="30">
        <f t="shared" si="58"/>
        <v>0</v>
      </c>
      <c r="P254" s="29">
        <f t="shared" si="59"/>
        <v>0</v>
      </c>
      <c r="Q254" s="14"/>
      <c r="R254" s="14"/>
    </row>
    <row r="255" spans="1:18" s="2" customFormat="1" ht="12.75">
      <c r="A255" s="9"/>
      <c r="B255" s="9">
        <v>173</v>
      </c>
      <c r="C255" s="40"/>
      <c r="D255" s="27">
        <f aca="true" t="shared" si="62" ref="D255:D278">D254</f>
        <v>416.6666666666667</v>
      </c>
      <c r="E255" s="27">
        <f aca="true" t="shared" si="63" ref="E255:E278">G254*H254/100/12</f>
        <v>-15.972222222224561</v>
      </c>
      <c r="F255" s="28">
        <f aca="true" t="shared" si="64" ref="F255:F278">D255+E255</f>
        <v>400.6944444444421</v>
      </c>
      <c r="G255" s="27">
        <f t="shared" si="60"/>
        <v>-2083.3333333335772</v>
      </c>
      <c r="H255" s="29">
        <f aca="true" t="shared" si="65" ref="H255:H278">H254</f>
        <v>11.5</v>
      </c>
      <c r="I255" s="30">
        <f aca="true" t="shared" si="66" ref="I255:I278">IF(E255&gt;0,E255,0)</f>
        <v>0</v>
      </c>
      <c r="J255" s="31">
        <f t="shared" si="54"/>
        <v>1107.9008446230878</v>
      </c>
      <c r="K255" s="27">
        <f t="shared" si="55"/>
        <v>-41.47121311022863</v>
      </c>
      <c r="L255" s="28">
        <f t="shared" si="56"/>
        <v>1066.4296315128593</v>
      </c>
      <c r="M255" s="27">
        <f t="shared" si="61"/>
        <v>-5435.331777864336</v>
      </c>
      <c r="N255" s="32">
        <f t="shared" si="57"/>
        <v>11.5</v>
      </c>
      <c r="O255" s="30">
        <f t="shared" si="58"/>
        <v>0</v>
      </c>
      <c r="P255" s="29">
        <f t="shared" si="59"/>
        <v>0</v>
      </c>
      <c r="Q255" s="14"/>
      <c r="R255" s="14"/>
    </row>
    <row r="256" spans="1:18" s="2" customFormat="1" ht="12.75">
      <c r="A256" s="9"/>
      <c r="B256" s="9">
        <v>174</v>
      </c>
      <c r="C256" s="40"/>
      <c r="D256" s="27">
        <f t="shared" si="62"/>
        <v>416.6666666666667</v>
      </c>
      <c r="E256" s="27">
        <f t="shared" si="63"/>
        <v>-19.965277777780113</v>
      </c>
      <c r="F256" s="28">
        <f t="shared" si="64"/>
        <v>396.7013888888866</v>
      </c>
      <c r="G256" s="27">
        <f t="shared" si="60"/>
        <v>-2500.0000000002437</v>
      </c>
      <c r="H256" s="29">
        <f t="shared" si="65"/>
        <v>11.5</v>
      </c>
      <c r="I256" s="30">
        <f t="shared" si="66"/>
        <v>0</v>
      </c>
      <c r="J256" s="31">
        <f t="shared" si="54"/>
        <v>1118.5182277173924</v>
      </c>
      <c r="K256" s="27">
        <f t="shared" si="55"/>
        <v>-52.08859620453322</v>
      </c>
      <c r="L256" s="28">
        <f t="shared" si="56"/>
        <v>1066.4296315128593</v>
      </c>
      <c r="M256" s="27">
        <f t="shared" si="61"/>
        <v>-6553.8500055817285</v>
      </c>
      <c r="N256" s="32">
        <f t="shared" si="57"/>
        <v>11.5</v>
      </c>
      <c r="O256" s="30">
        <f t="shared" si="58"/>
        <v>0</v>
      </c>
      <c r="P256" s="29">
        <f t="shared" si="59"/>
        <v>0</v>
      </c>
      <c r="Q256" s="14"/>
      <c r="R256" s="14"/>
    </row>
    <row r="257" spans="1:18" s="2" customFormat="1" ht="12.75">
      <c r="A257" s="9"/>
      <c r="B257" s="9">
        <v>175</v>
      </c>
      <c r="C257" s="40"/>
      <c r="D257" s="27">
        <f t="shared" si="62"/>
        <v>416.6666666666667</v>
      </c>
      <c r="E257" s="27">
        <f t="shared" si="63"/>
        <v>-23.95833333333567</v>
      </c>
      <c r="F257" s="28">
        <f t="shared" si="64"/>
        <v>392.70833333333104</v>
      </c>
      <c r="G257" s="27">
        <f t="shared" si="60"/>
        <v>-2916.6666666669103</v>
      </c>
      <c r="H257" s="29">
        <f t="shared" si="65"/>
        <v>11.5</v>
      </c>
      <c r="I257" s="30">
        <f t="shared" si="66"/>
        <v>0</v>
      </c>
      <c r="J257" s="31">
        <f t="shared" si="54"/>
        <v>1129.2373607330176</v>
      </c>
      <c r="K257" s="27">
        <f t="shared" si="55"/>
        <v>-62.80772922015823</v>
      </c>
      <c r="L257" s="28">
        <f t="shared" si="56"/>
        <v>1066.4296315128593</v>
      </c>
      <c r="M257" s="27">
        <f t="shared" si="61"/>
        <v>-7683.087366314746</v>
      </c>
      <c r="N257" s="32">
        <f t="shared" si="57"/>
        <v>11.5</v>
      </c>
      <c r="O257" s="30">
        <f t="shared" si="58"/>
        <v>0</v>
      </c>
      <c r="P257" s="29">
        <f t="shared" si="59"/>
        <v>0</v>
      </c>
      <c r="Q257" s="14"/>
      <c r="R257" s="14"/>
    </row>
    <row r="258" spans="1:18" s="2" customFormat="1" ht="12.75">
      <c r="A258" s="9"/>
      <c r="B258" s="9">
        <v>176</v>
      </c>
      <c r="C258" s="40"/>
      <c r="D258" s="27">
        <f t="shared" si="62"/>
        <v>416.6666666666667</v>
      </c>
      <c r="E258" s="27">
        <f t="shared" si="63"/>
        <v>-27.95138888889122</v>
      </c>
      <c r="F258" s="28">
        <f t="shared" si="64"/>
        <v>388.71527777777544</v>
      </c>
      <c r="G258" s="27">
        <f t="shared" si="60"/>
        <v>-3333.333333333577</v>
      </c>
      <c r="H258" s="29">
        <f t="shared" si="65"/>
        <v>11.5</v>
      </c>
      <c r="I258" s="30">
        <f t="shared" si="66"/>
        <v>0</v>
      </c>
      <c r="J258" s="31">
        <f t="shared" si="54"/>
        <v>1140.0592187733755</v>
      </c>
      <c r="K258" s="27">
        <f t="shared" si="55"/>
        <v>-73.62958726051632</v>
      </c>
      <c r="L258" s="28">
        <f t="shared" si="56"/>
        <v>1066.4296315128593</v>
      </c>
      <c r="M258" s="27">
        <f t="shared" si="61"/>
        <v>-8823.146585088121</v>
      </c>
      <c r="N258" s="32">
        <f t="shared" si="57"/>
        <v>11.5</v>
      </c>
      <c r="O258" s="30">
        <f t="shared" si="58"/>
        <v>0</v>
      </c>
      <c r="P258" s="29">
        <f t="shared" si="59"/>
        <v>0</v>
      </c>
      <c r="Q258" s="14"/>
      <c r="R258" s="14"/>
    </row>
    <row r="259" spans="1:18" s="2" customFormat="1" ht="12.75">
      <c r="A259" s="9"/>
      <c r="B259" s="9">
        <v>177</v>
      </c>
      <c r="C259" s="40"/>
      <c r="D259" s="27">
        <f t="shared" si="62"/>
        <v>416.6666666666667</v>
      </c>
      <c r="E259" s="27">
        <f t="shared" si="63"/>
        <v>-31.944444444446773</v>
      </c>
      <c r="F259" s="28">
        <f t="shared" si="64"/>
        <v>384.7222222222199</v>
      </c>
      <c r="G259" s="27">
        <f t="shared" si="60"/>
        <v>-3750.0000000002433</v>
      </c>
      <c r="H259" s="29">
        <f t="shared" si="65"/>
        <v>11.5</v>
      </c>
      <c r="I259" s="30">
        <f t="shared" si="66"/>
        <v>0</v>
      </c>
      <c r="J259" s="31">
        <f t="shared" si="54"/>
        <v>1150.9847862866204</v>
      </c>
      <c r="K259" s="27">
        <f t="shared" si="55"/>
        <v>-84.55515477376117</v>
      </c>
      <c r="L259" s="28">
        <f t="shared" si="56"/>
        <v>1066.4296315128593</v>
      </c>
      <c r="M259" s="27">
        <f t="shared" si="61"/>
        <v>-9974.131371374742</v>
      </c>
      <c r="N259" s="32">
        <f t="shared" si="57"/>
        <v>11.5</v>
      </c>
      <c r="O259" s="30">
        <f t="shared" si="58"/>
        <v>0</v>
      </c>
      <c r="P259" s="29">
        <f t="shared" si="59"/>
        <v>0</v>
      </c>
      <c r="Q259" s="14"/>
      <c r="R259" s="14"/>
    </row>
    <row r="260" spans="1:18" s="2" customFormat="1" ht="12.75">
      <c r="A260" s="9"/>
      <c r="B260" s="9">
        <v>178</v>
      </c>
      <c r="C260" s="40"/>
      <c r="D260" s="27">
        <f t="shared" si="62"/>
        <v>416.6666666666667</v>
      </c>
      <c r="E260" s="27">
        <f t="shared" si="63"/>
        <v>-35.93750000000234</v>
      </c>
      <c r="F260" s="28">
        <f t="shared" si="64"/>
        <v>380.72916666666436</v>
      </c>
      <c r="G260" s="27">
        <f t="shared" si="60"/>
        <v>-4166.66666666691</v>
      </c>
      <c r="H260" s="29">
        <f t="shared" si="65"/>
        <v>11.5</v>
      </c>
      <c r="I260" s="30">
        <f t="shared" si="66"/>
        <v>0</v>
      </c>
      <c r="J260" s="31">
        <f t="shared" si="54"/>
        <v>1162.0150571552006</v>
      </c>
      <c r="K260" s="27">
        <f t="shared" si="55"/>
        <v>-95.58542564234126</v>
      </c>
      <c r="L260" s="28">
        <f t="shared" si="56"/>
        <v>1066.4296315128593</v>
      </c>
      <c r="M260" s="27">
        <f t="shared" si="61"/>
        <v>-11136.146428529943</v>
      </c>
      <c r="N260" s="32">
        <f t="shared" si="57"/>
        <v>11.5</v>
      </c>
      <c r="O260" s="30">
        <f t="shared" si="58"/>
        <v>0</v>
      </c>
      <c r="P260" s="29">
        <f t="shared" si="59"/>
        <v>0</v>
      </c>
      <c r="Q260" s="14"/>
      <c r="R260" s="14"/>
    </row>
    <row r="261" spans="1:18" s="2" customFormat="1" ht="12.75">
      <c r="A261" s="9"/>
      <c r="B261" s="9">
        <v>179</v>
      </c>
      <c r="C261" s="40"/>
      <c r="D261" s="27">
        <f t="shared" si="62"/>
        <v>416.6666666666667</v>
      </c>
      <c r="E261" s="27">
        <f t="shared" si="63"/>
        <v>-39.93055555555789</v>
      </c>
      <c r="F261" s="28">
        <f t="shared" si="64"/>
        <v>376.7361111111088</v>
      </c>
      <c r="G261" s="27">
        <f t="shared" si="60"/>
        <v>-4583.333333333577</v>
      </c>
      <c r="H261" s="29">
        <f t="shared" si="65"/>
        <v>11.5</v>
      </c>
      <c r="I261" s="30">
        <f t="shared" si="66"/>
        <v>0</v>
      </c>
      <c r="J261" s="31">
        <f t="shared" si="54"/>
        <v>1173.151034786271</v>
      </c>
      <c r="K261" s="27">
        <f t="shared" si="55"/>
        <v>-106.72140327341195</v>
      </c>
      <c r="L261" s="28">
        <f t="shared" si="56"/>
        <v>1066.4296315128593</v>
      </c>
      <c r="M261" s="27">
        <f t="shared" si="61"/>
        <v>-12309.297463316214</v>
      </c>
      <c r="N261" s="32">
        <f t="shared" si="57"/>
        <v>11.5</v>
      </c>
      <c r="O261" s="30">
        <f t="shared" si="58"/>
        <v>0</v>
      </c>
      <c r="P261" s="29">
        <f t="shared" si="59"/>
        <v>0</v>
      </c>
      <c r="Q261" s="14"/>
      <c r="R261" s="14"/>
    </row>
    <row r="262" spans="1:18" s="2" customFormat="1" ht="12.75">
      <c r="A262" s="9"/>
      <c r="B262" s="9">
        <v>180</v>
      </c>
      <c r="C262" s="40"/>
      <c r="D262" s="27">
        <f t="shared" si="62"/>
        <v>416.6666666666667</v>
      </c>
      <c r="E262" s="27">
        <f t="shared" si="63"/>
        <v>-43.923611111113445</v>
      </c>
      <c r="F262" s="28">
        <f t="shared" si="64"/>
        <v>372.74305555555327</v>
      </c>
      <c r="G262" s="27">
        <f t="shared" si="60"/>
        <v>-5000.000000000244</v>
      </c>
      <c r="H262" s="29">
        <f t="shared" si="65"/>
        <v>11.5</v>
      </c>
      <c r="I262" s="30">
        <f t="shared" si="66"/>
        <v>0</v>
      </c>
      <c r="J262" s="31">
        <f t="shared" si="54"/>
        <v>1184.393732202973</v>
      </c>
      <c r="K262" s="27">
        <f t="shared" si="55"/>
        <v>-117.96410069011374</v>
      </c>
      <c r="L262" s="28">
        <f t="shared" si="56"/>
        <v>1066.4296315128593</v>
      </c>
      <c r="M262" s="27">
        <f t="shared" si="61"/>
        <v>-13493.691195519186</v>
      </c>
      <c r="N262" s="32">
        <f t="shared" si="57"/>
        <v>11.5</v>
      </c>
      <c r="O262" s="30">
        <f t="shared" si="58"/>
        <v>0</v>
      </c>
      <c r="P262" s="29">
        <f t="shared" si="59"/>
        <v>0</v>
      </c>
      <c r="Q262" s="14"/>
      <c r="R262" s="14"/>
    </row>
    <row r="263" spans="1:18" s="5" customFormat="1" ht="12.75">
      <c r="A263" s="10">
        <v>22</v>
      </c>
      <c r="B263" s="10">
        <v>157</v>
      </c>
      <c r="C263" s="41"/>
      <c r="D263" s="33">
        <f t="shared" si="62"/>
        <v>416.6666666666667</v>
      </c>
      <c r="E263" s="33">
        <f t="shared" si="63"/>
        <v>-47.916666666668995</v>
      </c>
      <c r="F263" s="34">
        <f t="shared" si="64"/>
        <v>368.74999999999767</v>
      </c>
      <c r="G263" s="27">
        <f t="shared" si="60"/>
        <v>-5416.666666666911</v>
      </c>
      <c r="H263" s="35">
        <f t="shared" si="65"/>
        <v>11.5</v>
      </c>
      <c r="I263" s="36">
        <f t="shared" si="66"/>
        <v>0</v>
      </c>
      <c r="J263" s="37">
        <f aca="true" t="shared" si="67" ref="J263:J326">L263-K263</f>
        <v>1195.744172136585</v>
      </c>
      <c r="K263" s="33">
        <f aca="true" t="shared" si="68" ref="K263:K326">M262*N262/100/12</f>
        <v>-129.31454062372552</v>
      </c>
      <c r="L263" s="34">
        <f aca="true" t="shared" si="69" ref="L263:L326">L262</f>
        <v>1066.4296315128593</v>
      </c>
      <c r="M263" s="27">
        <f t="shared" si="61"/>
        <v>-14689.435367655771</v>
      </c>
      <c r="N263" s="38">
        <f aca="true" t="shared" si="70" ref="N263:N326">N262</f>
        <v>11.5</v>
      </c>
      <c r="O263" s="36">
        <f aca="true" t="shared" si="71" ref="O263:O326">IF(K263&gt;0,K263,0)</f>
        <v>0</v>
      </c>
      <c r="P263" s="35">
        <f aca="true" t="shared" si="72" ref="P263:P326">IF(K263&gt;0,1,0)</f>
        <v>0</v>
      </c>
      <c r="Q263" s="15"/>
      <c r="R263" s="15"/>
    </row>
    <row r="264" spans="1:18" s="5" customFormat="1" ht="12.75">
      <c r="A264" s="10"/>
      <c r="B264" s="10">
        <v>158</v>
      </c>
      <c r="C264" s="41"/>
      <c r="D264" s="33">
        <f t="shared" si="62"/>
        <v>416.6666666666667</v>
      </c>
      <c r="E264" s="33">
        <f t="shared" si="63"/>
        <v>-51.90972222222456</v>
      </c>
      <c r="F264" s="34">
        <f t="shared" si="64"/>
        <v>364.7569444444421</v>
      </c>
      <c r="G264" s="27">
        <f t="shared" si="60"/>
        <v>-5833.333333333578</v>
      </c>
      <c r="H264" s="35">
        <f t="shared" si="65"/>
        <v>11.5</v>
      </c>
      <c r="I264" s="36">
        <f t="shared" si="66"/>
        <v>0</v>
      </c>
      <c r="J264" s="37">
        <f t="shared" si="67"/>
        <v>1207.2033871195604</v>
      </c>
      <c r="K264" s="33">
        <f t="shared" si="68"/>
        <v>-140.77375560670114</v>
      </c>
      <c r="L264" s="34">
        <f t="shared" si="69"/>
        <v>1066.4296315128593</v>
      </c>
      <c r="M264" s="27">
        <f t="shared" si="61"/>
        <v>-15896.638754775331</v>
      </c>
      <c r="N264" s="38">
        <f t="shared" si="70"/>
        <v>11.5</v>
      </c>
      <c r="O264" s="36">
        <f t="shared" si="71"/>
        <v>0</v>
      </c>
      <c r="P264" s="35">
        <f t="shared" si="72"/>
        <v>0</v>
      </c>
      <c r="Q264" s="15"/>
      <c r="R264" s="15"/>
    </row>
    <row r="265" spans="1:18" s="5" customFormat="1" ht="12.75">
      <c r="A265" s="10"/>
      <c r="B265" s="10">
        <v>159</v>
      </c>
      <c r="C265" s="41"/>
      <c r="D265" s="33">
        <f t="shared" si="62"/>
        <v>416.6666666666667</v>
      </c>
      <c r="E265" s="33">
        <f t="shared" si="63"/>
        <v>-55.90277777778011</v>
      </c>
      <c r="F265" s="34">
        <f t="shared" si="64"/>
        <v>360.7638888888866</v>
      </c>
      <c r="G265" s="27">
        <f t="shared" si="60"/>
        <v>-6250.000000000245</v>
      </c>
      <c r="H265" s="35">
        <f t="shared" si="65"/>
        <v>11.5</v>
      </c>
      <c r="I265" s="36">
        <f t="shared" si="66"/>
        <v>0</v>
      </c>
      <c r="J265" s="37">
        <f t="shared" si="67"/>
        <v>1218.7724195794563</v>
      </c>
      <c r="K265" s="33">
        <f t="shared" si="68"/>
        <v>-152.3427880665969</v>
      </c>
      <c r="L265" s="34">
        <f t="shared" si="69"/>
        <v>1066.4296315128593</v>
      </c>
      <c r="M265" s="27">
        <f t="shared" si="61"/>
        <v>-17115.411174354787</v>
      </c>
      <c r="N265" s="38">
        <f t="shared" si="70"/>
        <v>11.5</v>
      </c>
      <c r="O265" s="36">
        <f t="shared" si="71"/>
        <v>0</v>
      </c>
      <c r="P265" s="35">
        <f t="shared" si="72"/>
        <v>0</v>
      </c>
      <c r="Q265" s="15"/>
      <c r="R265" s="15"/>
    </row>
    <row r="266" spans="1:18" s="5" customFormat="1" ht="12.75">
      <c r="A266" s="10"/>
      <c r="B266" s="10">
        <v>160</v>
      </c>
      <c r="C266" s="41"/>
      <c r="D266" s="33">
        <f t="shared" si="62"/>
        <v>416.6666666666667</v>
      </c>
      <c r="E266" s="33">
        <f t="shared" si="63"/>
        <v>-59.89583333333567</v>
      </c>
      <c r="F266" s="34">
        <f t="shared" si="64"/>
        <v>356.770833333331</v>
      </c>
      <c r="G266" s="27">
        <f t="shared" si="60"/>
        <v>-6666.666666666912</v>
      </c>
      <c r="H266" s="35">
        <f t="shared" si="65"/>
        <v>11.5</v>
      </c>
      <c r="I266" s="36">
        <f t="shared" si="66"/>
        <v>0</v>
      </c>
      <c r="J266" s="37">
        <f t="shared" si="67"/>
        <v>1230.4523219337593</v>
      </c>
      <c r="K266" s="33">
        <f t="shared" si="68"/>
        <v>-164.02269042090003</v>
      </c>
      <c r="L266" s="34">
        <f t="shared" si="69"/>
        <v>1066.4296315128593</v>
      </c>
      <c r="M266" s="27">
        <f t="shared" si="61"/>
        <v>-18345.863496288548</v>
      </c>
      <c r="N266" s="38">
        <f t="shared" si="70"/>
        <v>11.5</v>
      </c>
      <c r="O266" s="36">
        <f t="shared" si="71"/>
        <v>0</v>
      </c>
      <c r="P266" s="35">
        <f t="shared" si="72"/>
        <v>0</v>
      </c>
      <c r="Q266" s="15"/>
      <c r="R266" s="15"/>
    </row>
    <row r="267" spans="1:18" s="5" customFormat="1" ht="12.75">
      <c r="A267" s="10"/>
      <c r="B267" s="10">
        <v>161</v>
      </c>
      <c r="C267" s="41"/>
      <c r="D267" s="33">
        <f t="shared" si="62"/>
        <v>416.6666666666667</v>
      </c>
      <c r="E267" s="33">
        <f t="shared" si="63"/>
        <v>-63.88888888889124</v>
      </c>
      <c r="F267" s="34">
        <f t="shared" si="64"/>
        <v>352.77777777777544</v>
      </c>
      <c r="G267" s="27">
        <f t="shared" si="60"/>
        <v>-7083.333333333579</v>
      </c>
      <c r="H267" s="35">
        <f t="shared" si="65"/>
        <v>11.5</v>
      </c>
      <c r="I267" s="36">
        <f t="shared" si="66"/>
        <v>0</v>
      </c>
      <c r="J267" s="37">
        <f t="shared" si="67"/>
        <v>1242.2441566856246</v>
      </c>
      <c r="K267" s="33">
        <f t="shared" si="68"/>
        <v>-175.81452517276526</v>
      </c>
      <c r="L267" s="34">
        <f t="shared" si="69"/>
        <v>1066.4296315128593</v>
      </c>
      <c r="M267" s="27">
        <f t="shared" si="61"/>
        <v>-19588.107652974173</v>
      </c>
      <c r="N267" s="38">
        <f t="shared" si="70"/>
        <v>11.5</v>
      </c>
      <c r="O267" s="36">
        <f t="shared" si="71"/>
        <v>0</v>
      </c>
      <c r="P267" s="35">
        <f t="shared" si="72"/>
        <v>0</v>
      </c>
      <c r="Q267" s="15"/>
      <c r="R267" s="15"/>
    </row>
    <row r="268" spans="1:18" s="5" customFormat="1" ht="12.75">
      <c r="A268" s="10"/>
      <c r="B268" s="10">
        <v>162</v>
      </c>
      <c r="C268" s="41"/>
      <c r="D268" s="33">
        <f t="shared" si="62"/>
        <v>416.6666666666667</v>
      </c>
      <c r="E268" s="33">
        <f t="shared" si="63"/>
        <v>-67.8819444444468</v>
      </c>
      <c r="F268" s="34">
        <f t="shared" si="64"/>
        <v>348.7847222222199</v>
      </c>
      <c r="G268" s="27">
        <f aca="true" t="shared" si="73" ref="G268:G331">G267-D268-C268</f>
        <v>-7500.000000000246</v>
      </c>
      <c r="H268" s="35">
        <f t="shared" si="65"/>
        <v>11.5</v>
      </c>
      <c r="I268" s="36">
        <f t="shared" si="66"/>
        <v>0</v>
      </c>
      <c r="J268" s="37">
        <f t="shared" si="67"/>
        <v>1254.1489965205285</v>
      </c>
      <c r="K268" s="33">
        <f t="shared" si="68"/>
        <v>-187.71936500766915</v>
      </c>
      <c r="L268" s="34">
        <f t="shared" si="69"/>
        <v>1066.4296315128593</v>
      </c>
      <c r="M268" s="27">
        <f aca="true" t="shared" si="74" ref="M268:M331">M267-J268-C268</f>
        <v>-20842.256649494702</v>
      </c>
      <c r="N268" s="38">
        <f t="shared" si="70"/>
        <v>11.5</v>
      </c>
      <c r="O268" s="36">
        <f t="shared" si="71"/>
        <v>0</v>
      </c>
      <c r="P268" s="35">
        <f t="shared" si="72"/>
        <v>0</v>
      </c>
      <c r="Q268" s="15"/>
      <c r="R268" s="15"/>
    </row>
    <row r="269" spans="1:18" s="5" customFormat="1" ht="12.75">
      <c r="A269" s="10"/>
      <c r="B269" s="10">
        <v>163</v>
      </c>
      <c r="C269" s="41"/>
      <c r="D269" s="33">
        <f t="shared" si="62"/>
        <v>416.6666666666667</v>
      </c>
      <c r="E269" s="33">
        <f t="shared" si="63"/>
        <v>-71.87500000000234</v>
      </c>
      <c r="F269" s="34">
        <f t="shared" si="64"/>
        <v>344.79166666666436</v>
      </c>
      <c r="G269" s="27">
        <f t="shared" si="73"/>
        <v>-7916.6666666669125</v>
      </c>
      <c r="H269" s="35">
        <f t="shared" si="65"/>
        <v>11.5</v>
      </c>
      <c r="I269" s="36">
        <f t="shared" si="66"/>
        <v>0</v>
      </c>
      <c r="J269" s="37">
        <f t="shared" si="67"/>
        <v>1266.16792440385</v>
      </c>
      <c r="K269" s="33">
        <f t="shared" si="68"/>
        <v>-199.7382928909909</v>
      </c>
      <c r="L269" s="34">
        <f t="shared" si="69"/>
        <v>1066.4296315128593</v>
      </c>
      <c r="M269" s="27">
        <f t="shared" si="74"/>
        <v>-22108.424573898552</v>
      </c>
      <c r="N269" s="38">
        <f t="shared" si="70"/>
        <v>11.5</v>
      </c>
      <c r="O269" s="36">
        <f t="shared" si="71"/>
        <v>0</v>
      </c>
      <c r="P269" s="35">
        <f t="shared" si="72"/>
        <v>0</v>
      </c>
      <c r="Q269" s="15"/>
      <c r="R269" s="15"/>
    </row>
    <row r="270" spans="1:18" s="5" customFormat="1" ht="12.75">
      <c r="A270" s="10"/>
      <c r="B270" s="10">
        <v>164</v>
      </c>
      <c r="C270" s="41"/>
      <c r="D270" s="33">
        <f t="shared" si="62"/>
        <v>416.6666666666667</v>
      </c>
      <c r="E270" s="33">
        <f t="shared" si="63"/>
        <v>-75.86805555555792</v>
      </c>
      <c r="F270" s="34">
        <f t="shared" si="64"/>
        <v>340.79861111110876</v>
      </c>
      <c r="G270" s="27">
        <f t="shared" si="73"/>
        <v>-8333.33333333358</v>
      </c>
      <c r="H270" s="35">
        <f t="shared" si="65"/>
        <v>11.5</v>
      </c>
      <c r="I270" s="36">
        <f t="shared" si="66"/>
        <v>0</v>
      </c>
      <c r="J270" s="37">
        <f t="shared" si="67"/>
        <v>1278.302033679387</v>
      </c>
      <c r="K270" s="33">
        <f t="shared" si="68"/>
        <v>-211.87240216652776</v>
      </c>
      <c r="L270" s="34">
        <f t="shared" si="69"/>
        <v>1066.4296315128593</v>
      </c>
      <c r="M270" s="27">
        <f t="shared" si="74"/>
        <v>-23386.72660757794</v>
      </c>
      <c r="N270" s="38">
        <f t="shared" si="70"/>
        <v>11.5</v>
      </c>
      <c r="O270" s="36">
        <f t="shared" si="71"/>
        <v>0</v>
      </c>
      <c r="P270" s="35">
        <f t="shared" si="72"/>
        <v>0</v>
      </c>
      <c r="Q270" s="15"/>
      <c r="R270" s="15"/>
    </row>
    <row r="271" spans="1:18" s="5" customFormat="1" ht="12.75">
      <c r="A271" s="10"/>
      <c r="B271" s="10">
        <v>165</v>
      </c>
      <c r="C271" s="41"/>
      <c r="D271" s="33">
        <f t="shared" si="62"/>
        <v>416.6666666666667</v>
      </c>
      <c r="E271" s="33">
        <f t="shared" si="63"/>
        <v>-79.86111111111347</v>
      </c>
      <c r="F271" s="34">
        <f t="shared" si="64"/>
        <v>336.8055555555532</v>
      </c>
      <c r="G271" s="27">
        <f t="shared" si="73"/>
        <v>-8750.000000000246</v>
      </c>
      <c r="H271" s="35">
        <f t="shared" si="65"/>
        <v>11.5</v>
      </c>
      <c r="I271" s="36">
        <f t="shared" si="66"/>
        <v>0</v>
      </c>
      <c r="J271" s="37">
        <f t="shared" si="67"/>
        <v>1290.5524281688145</v>
      </c>
      <c r="K271" s="33">
        <f t="shared" si="68"/>
        <v>-224.12279665595528</v>
      </c>
      <c r="L271" s="34">
        <f t="shared" si="69"/>
        <v>1066.4296315128593</v>
      </c>
      <c r="M271" s="27">
        <f t="shared" si="74"/>
        <v>-24677.279035746757</v>
      </c>
      <c r="N271" s="38">
        <f t="shared" si="70"/>
        <v>11.5</v>
      </c>
      <c r="O271" s="36">
        <f t="shared" si="71"/>
        <v>0</v>
      </c>
      <c r="P271" s="35">
        <f t="shared" si="72"/>
        <v>0</v>
      </c>
      <c r="Q271" s="15"/>
      <c r="R271" s="15"/>
    </row>
    <row r="272" spans="1:18" s="5" customFormat="1" ht="12.75">
      <c r="A272" s="10"/>
      <c r="B272" s="10">
        <v>166</v>
      </c>
      <c r="C272" s="41"/>
      <c r="D272" s="33">
        <f t="shared" si="62"/>
        <v>416.6666666666667</v>
      </c>
      <c r="E272" s="33">
        <f t="shared" si="63"/>
        <v>-83.85416666666902</v>
      </c>
      <c r="F272" s="34">
        <f t="shared" si="64"/>
        <v>332.81249999999767</v>
      </c>
      <c r="G272" s="27">
        <f t="shared" si="73"/>
        <v>-9166.666666666912</v>
      </c>
      <c r="H272" s="35">
        <f t="shared" si="65"/>
        <v>11.5</v>
      </c>
      <c r="I272" s="36">
        <f t="shared" si="66"/>
        <v>0</v>
      </c>
      <c r="J272" s="37">
        <f t="shared" si="67"/>
        <v>1302.920222272099</v>
      </c>
      <c r="K272" s="33">
        <f t="shared" si="68"/>
        <v>-236.49059075923978</v>
      </c>
      <c r="L272" s="34">
        <f t="shared" si="69"/>
        <v>1066.4296315128593</v>
      </c>
      <c r="M272" s="27">
        <f t="shared" si="74"/>
        <v>-25980.199258018856</v>
      </c>
      <c r="N272" s="38">
        <f t="shared" si="70"/>
        <v>11.5</v>
      </c>
      <c r="O272" s="36">
        <f t="shared" si="71"/>
        <v>0</v>
      </c>
      <c r="P272" s="35">
        <f t="shared" si="72"/>
        <v>0</v>
      </c>
      <c r="Q272" s="15"/>
      <c r="R272" s="15"/>
    </row>
    <row r="273" spans="1:18" s="5" customFormat="1" ht="12.75">
      <c r="A273" s="10"/>
      <c r="B273" s="10">
        <v>167</v>
      </c>
      <c r="C273" s="41"/>
      <c r="D273" s="33">
        <f t="shared" si="62"/>
        <v>416.6666666666667</v>
      </c>
      <c r="E273" s="33">
        <f t="shared" si="63"/>
        <v>-87.84722222222456</v>
      </c>
      <c r="F273" s="34">
        <f t="shared" si="64"/>
        <v>328.8194444444421</v>
      </c>
      <c r="G273" s="27">
        <f t="shared" si="73"/>
        <v>-9583.333333333578</v>
      </c>
      <c r="H273" s="35">
        <f t="shared" si="65"/>
        <v>11.5</v>
      </c>
      <c r="I273" s="36">
        <f t="shared" si="66"/>
        <v>0</v>
      </c>
      <c r="J273" s="37">
        <f t="shared" si="67"/>
        <v>1315.4065410688734</v>
      </c>
      <c r="K273" s="33">
        <f t="shared" si="68"/>
        <v>-248.97690955601402</v>
      </c>
      <c r="L273" s="34">
        <f t="shared" si="69"/>
        <v>1066.4296315128593</v>
      </c>
      <c r="M273" s="27">
        <f t="shared" si="74"/>
        <v>-27295.60579908773</v>
      </c>
      <c r="N273" s="38">
        <f t="shared" si="70"/>
        <v>11.5</v>
      </c>
      <c r="O273" s="36">
        <f t="shared" si="71"/>
        <v>0</v>
      </c>
      <c r="P273" s="35">
        <f t="shared" si="72"/>
        <v>0</v>
      </c>
      <c r="Q273" s="15"/>
      <c r="R273" s="15"/>
    </row>
    <row r="274" spans="1:18" s="5" customFormat="1" ht="12.75">
      <c r="A274" s="10"/>
      <c r="B274" s="10">
        <v>168</v>
      </c>
      <c r="C274" s="41"/>
      <c r="D274" s="33">
        <f t="shared" si="62"/>
        <v>416.6666666666667</v>
      </c>
      <c r="E274" s="33">
        <f t="shared" si="63"/>
        <v>-91.84027777778012</v>
      </c>
      <c r="F274" s="34">
        <f t="shared" si="64"/>
        <v>324.8263888888866</v>
      </c>
      <c r="G274" s="27">
        <f t="shared" si="73"/>
        <v>-10000.000000000244</v>
      </c>
      <c r="H274" s="35">
        <f t="shared" si="65"/>
        <v>11.5</v>
      </c>
      <c r="I274" s="36">
        <f t="shared" si="66"/>
        <v>0</v>
      </c>
      <c r="J274" s="37">
        <f t="shared" si="67"/>
        <v>1328.0125204207834</v>
      </c>
      <c r="K274" s="33">
        <f t="shared" si="68"/>
        <v>-261.5828889079241</v>
      </c>
      <c r="L274" s="34">
        <f t="shared" si="69"/>
        <v>1066.4296315128593</v>
      </c>
      <c r="M274" s="27">
        <f t="shared" si="74"/>
        <v>-28623.618319508514</v>
      </c>
      <c r="N274" s="38">
        <f t="shared" si="70"/>
        <v>11.5</v>
      </c>
      <c r="O274" s="36">
        <f t="shared" si="71"/>
        <v>0</v>
      </c>
      <c r="P274" s="35">
        <f t="shared" si="72"/>
        <v>0</v>
      </c>
      <c r="Q274" s="15"/>
      <c r="R274" s="15"/>
    </row>
    <row r="275" spans="1:18" s="2" customFormat="1" ht="12.75">
      <c r="A275" s="9">
        <v>23</v>
      </c>
      <c r="B275" s="9">
        <v>169</v>
      </c>
      <c r="C275" s="40"/>
      <c r="D275" s="27">
        <f t="shared" si="62"/>
        <v>416.6666666666667</v>
      </c>
      <c r="E275" s="27">
        <f t="shared" si="63"/>
        <v>-95.83333333333569</v>
      </c>
      <c r="F275" s="28">
        <f t="shared" si="64"/>
        <v>320.833333333331</v>
      </c>
      <c r="G275" s="27">
        <f t="shared" si="73"/>
        <v>-10416.66666666691</v>
      </c>
      <c r="H275" s="29">
        <f t="shared" si="65"/>
        <v>11.5</v>
      </c>
      <c r="I275" s="30">
        <f t="shared" si="66"/>
        <v>0</v>
      </c>
      <c r="J275" s="31">
        <f t="shared" si="67"/>
        <v>1340.7393070748158</v>
      </c>
      <c r="K275" s="27">
        <f t="shared" si="68"/>
        <v>-274.30967556195657</v>
      </c>
      <c r="L275" s="28">
        <f t="shared" si="69"/>
        <v>1066.4296315128593</v>
      </c>
      <c r="M275" s="27">
        <f t="shared" si="74"/>
        <v>-29964.35762658333</v>
      </c>
      <c r="N275" s="32">
        <f t="shared" si="70"/>
        <v>11.5</v>
      </c>
      <c r="O275" s="30">
        <f t="shared" si="71"/>
        <v>0</v>
      </c>
      <c r="P275" s="29">
        <f t="shared" si="72"/>
        <v>0</v>
      </c>
      <c r="Q275" s="14"/>
      <c r="R275" s="14"/>
    </row>
    <row r="276" spans="1:18" s="2" customFormat="1" ht="12.75">
      <c r="A276" s="9"/>
      <c r="B276" s="9">
        <v>170</v>
      </c>
      <c r="C276" s="40"/>
      <c r="D276" s="27">
        <f t="shared" si="62"/>
        <v>416.6666666666667</v>
      </c>
      <c r="E276" s="27">
        <f t="shared" si="63"/>
        <v>-99.82638888889123</v>
      </c>
      <c r="F276" s="28">
        <f t="shared" si="64"/>
        <v>316.84027777777544</v>
      </c>
      <c r="G276" s="27">
        <f t="shared" si="73"/>
        <v>-10833.333333333576</v>
      </c>
      <c r="H276" s="29">
        <f t="shared" si="65"/>
        <v>11.5</v>
      </c>
      <c r="I276" s="30">
        <f t="shared" si="66"/>
        <v>0</v>
      </c>
      <c r="J276" s="31">
        <f t="shared" si="67"/>
        <v>1353.588058767616</v>
      </c>
      <c r="K276" s="27">
        <f t="shared" si="68"/>
        <v>-287.15842725475693</v>
      </c>
      <c r="L276" s="28">
        <f t="shared" si="69"/>
        <v>1066.4296315128593</v>
      </c>
      <c r="M276" s="27">
        <f t="shared" si="74"/>
        <v>-31317.945685350944</v>
      </c>
      <c r="N276" s="32">
        <f t="shared" si="70"/>
        <v>11.5</v>
      </c>
      <c r="O276" s="30">
        <f t="shared" si="71"/>
        <v>0</v>
      </c>
      <c r="P276" s="29">
        <f t="shared" si="72"/>
        <v>0</v>
      </c>
      <c r="Q276" s="14"/>
      <c r="R276" s="14"/>
    </row>
    <row r="277" spans="1:18" s="2" customFormat="1" ht="12.75">
      <c r="A277" s="9"/>
      <c r="B277" s="9">
        <v>171</v>
      </c>
      <c r="C277" s="40"/>
      <c r="D277" s="27">
        <f t="shared" si="62"/>
        <v>416.6666666666667</v>
      </c>
      <c r="E277" s="27">
        <f t="shared" si="63"/>
        <v>-103.81944444444677</v>
      </c>
      <c r="F277" s="28">
        <f t="shared" si="64"/>
        <v>312.8472222222199</v>
      </c>
      <c r="G277" s="27">
        <f t="shared" si="73"/>
        <v>-11250.000000000242</v>
      </c>
      <c r="H277" s="29">
        <f t="shared" si="65"/>
        <v>11.5</v>
      </c>
      <c r="I277" s="30">
        <f t="shared" si="66"/>
        <v>0</v>
      </c>
      <c r="J277" s="31">
        <f t="shared" si="67"/>
        <v>1366.5599443308058</v>
      </c>
      <c r="K277" s="27">
        <f t="shared" si="68"/>
        <v>-300.13031281794656</v>
      </c>
      <c r="L277" s="28">
        <f t="shared" si="69"/>
        <v>1066.4296315128593</v>
      </c>
      <c r="M277" s="27">
        <f t="shared" si="74"/>
        <v>-32684.50562968175</v>
      </c>
      <c r="N277" s="32">
        <f t="shared" si="70"/>
        <v>11.5</v>
      </c>
      <c r="O277" s="30">
        <f t="shared" si="71"/>
        <v>0</v>
      </c>
      <c r="P277" s="29">
        <f t="shared" si="72"/>
        <v>0</v>
      </c>
      <c r="Q277" s="14"/>
      <c r="R277" s="14"/>
    </row>
    <row r="278" spans="1:18" s="2" customFormat="1" ht="12.75">
      <c r="A278" s="9"/>
      <c r="B278" s="9">
        <v>172</v>
      </c>
      <c r="C278" s="40"/>
      <c r="D278" s="27">
        <f t="shared" si="62"/>
        <v>416.6666666666667</v>
      </c>
      <c r="E278" s="27">
        <f t="shared" si="63"/>
        <v>-107.81250000000232</v>
      </c>
      <c r="F278" s="28">
        <f t="shared" si="64"/>
        <v>308.85416666666436</v>
      </c>
      <c r="G278" s="27">
        <f t="shared" si="73"/>
        <v>-11666.666666666908</v>
      </c>
      <c r="H278" s="29">
        <f t="shared" si="65"/>
        <v>11.5</v>
      </c>
      <c r="I278" s="30">
        <f t="shared" si="66"/>
        <v>0</v>
      </c>
      <c r="J278" s="31">
        <f t="shared" si="67"/>
        <v>1379.6561437973094</v>
      </c>
      <c r="K278" s="27">
        <f t="shared" si="68"/>
        <v>-313.2265122844501</v>
      </c>
      <c r="L278" s="28">
        <f t="shared" si="69"/>
        <v>1066.4296315128593</v>
      </c>
      <c r="M278" s="27">
        <f t="shared" si="74"/>
        <v>-34064.161773479056</v>
      </c>
      <c r="N278" s="32">
        <f t="shared" si="70"/>
        <v>11.5</v>
      </c>
      <c r="O278" s="30">
        <f t="shared" si="71"/>
        <v>0</v>
      </c>
      <c r="P278" s="29">
        <f t="shared" si="72"/>
        <v>0</v>
      </c>
      <c r="Q278" s="14"/>
      <c r="R278" s="14"/>
    </row>
    <row r="279" spans="1:18" s="2" customFormat="1" ht="12.75">
      <c r="A279" s="9"/>
      <c r="B279" s="9">
        <v>173</v>
      </c>
      <c r="C279" s="40"/>
      <c r="D279" s="27">
        <f aca="true" t="shared" si="75" ref="D279:D334">D278</f>
        <v>416.6666666666667</v>
      </c>
      <c r="E279" s="27">
        <f aca="true" t="shared" si="76" ref="E279:E334">G278*H278/100/12</f>
        <v>-111.80555555555787</v>
      </c>
      <c r="F279" s="28">
        <f aca="true" t="shared" si="77" ref="F279:F334">D279+E279</f>
        <v>304.8611111111088</v>
      </c>
      <c r="G279" s="27">
        <f t="shared" si="73"/>
        <v>-12083.333333333574</v>
      </c>
      <c r="H279" s="29">
        <f aca="true" t="shared" si="78" ref="H279:H334">H278</f>
        <v>11.5</v>
      </c>
      <c r="I279" s="30">
        <f aca="true" t="shared" si="79" ref="I279:I334">IF(E279&gt;0,E279,0)</f>
        <v>0</v>
      </c>
      <c r="J279" s="31">
        <f t="shared" si="67"/>
        <v>1392.8778485087003</v>
      </c>
      <c r="K279" s="27">
        <f t="shared" si="68"/>
        <v>-326.44821699584094</v>
      </c>
      <c r="L279" s="28">
        <f t="shared" si="69"/>
        <v>1066.4296315128593</v>
      </c>
      <c r="M279" s="27">
        <f t="shared" si="74"/>
        <v>-35457.03962198776</v>
      </c>
      <c r="N279" s="32">
        <f t="shared" si="70"/>
        <v>11.5</v>
      </c>
      <c r="O279" s="30">
        <f t="shared" si="71"/>
        <v>0</v>
      </c>
      <c r="P279" s="29">
        <f t="shared" si="72"/>
        <v>0</v>
      </c>
      <c r="Q279" s="14"/>
      <c r="R279" s="14"/>
    </row>
    <row r="280" spans="1:18" s="2" customFormat="1" ht="12.75">
      <c r="A280" s="9"/>
      <c r="B280" s="9">
        <v>174</v>
      </c>
      <c r="C280" s="40"/>
      <c r="D280" s="27">
        <f t="shared" si="75"/>
        <v>416.6666666666667</v>
      </c>
      <c r="E280" s="27">
        <f t="shared" si="76"/>
        <v>-115.79861111111342</v>
      </c>
      <c r="F280" s="28">
        <f t="shared" si="77"/>
        <v>300.86805555555327</v>
      </c>
      <c r="G280" s="27">
        <f t="shared" si="73"/>
        <v>-12500.00000000024</v>
      </c>
      <c r="H280" s="29">
        <f t="shared" si="78"/>
        <v>11.5</v>
      </c>
      <c r="I280" s="30">
        <f t="shared" si="79"/>
        <v>0</v>
      </c>
      <c r="J280" s="31">
        <f t="shared" si="67"/>
        <v>1406.2262612235754</v>
      </c>
      <c r="K280" s="27">
        <f t="shared" si="68"/>
        <v>-339.79662971071605</v>
      </c>
      <c r="L280" s="28">
        <f t="shared" si="69"/>
        <v>1066.4296315128593</v>
      </c>
      <c r="M280" s="27">
        <f t="shared" si="74"/>
        <v>-36863.26588321134</v>
      </c>
      <c r="N280" s="32">
        <f t="shared" si="70"/>
        <v>11.5</v>
      </c>
      <c r="O280" s="30">
        <f t="shared" si="71"/>
        <v>0</v>
      </c>
      <c r="P280" s="29">
        <f t="shared" si="72"/>
        <v>0</v>
      </c>
      <c r="Q280" s="14"/>
      <c r="R280" s="14"/>
    </row>
    <row r="281" spans="1:18" s="2" customFormat="1" ht="12.75">
      <c r="A281" s="9"/>
      <c r="B281" s="9">
        <v>175</v>
      </c>
      <c r="C281" s="40"/>
      <c r="D281" s="27">
        <f t="shared" si="75"/>
        <v>416.6666666666667</v>
      </c>
      <c r="E281" s="27">
        <f t="shared" si="76"/>
        <v>-119.79166666666897</v>
      </c>
      <c r="F281" s="28">
        <f t="shared" si="77"/>
        <v>296.8749999999977</v>
      </c>
      <c r="G281" s="27">
        <f t="shared" si="73"/>
        <v>-12916.666666666906</v>
      </c>
      <c r="H281" s="29">
        <f t="shared" si="78"/>
        <v>11.5</v>
      </c>
      <c r="I281" s="30">
        <f t="shared" si="79"/>
        <v>0</v>
      </c>
      <c r="J281" s="31">
        <f t="shared" si="67"/>
        <v>1419.702596226968</v>
      </c>
      <c r="K281" s="27">
        <f t="shared" si="68"/>
        <v>-353.27296471410864</v>
      </c>
      <c r="L281" s="28">
        <f t="shared" si="69"/>
        <v>1066.4296315128593</v>
      </c>
      <c r="M281" s="27">
        <f t="shared" si="74"/>
        <v>-38282.96847943831</v>
      </c>
      <c r="N281" s="32">
        <f t="shared" si="70"/>
        <v>11.5</v>
      </c>
      <c r="O281" s="30">
        <f t="shared" si="71"/>
        <v>0</v>
      </c>
      <c r="P281" s="29">
        <f t="shared" si="72"/>
        <v>0</v>
      </c>
      <c r="Q281" s="14"/>
      <c r="R281" s="14"/>
    </row>
    <row r="282" spans="1:18" s="2" customFormat="1" ht="12.75">
      <c r="A282" s="9"/>
      <c r="B282" s="9">
        <v>176</v>
      </c>
      <c r="C282" s="40"/>
      <c r="D282" s="27">
        <f t="shared" si="75"/>
        <v>416.6666666666667</v>
      </c>
      <c r="E282" s="27">
        <f t="shared" si="76"/>
        <v>-123.78472222222452</v>
      </c>
      <c r="F282" s="28">
        <f t="shared" si="77"/>
        <v>292.8819444444422</v>
      </c>
      <c r="G282" s="27">
        <f t="shared" si="73"/>
        <v>-13333.333333333572</v>
      </c>
      <c r="H282" s="29">
        <f t="shared" si="78"/>
        <v>11.5</v>
      </c>
      <c r="I282" s="30">
        <f t="shared" si="79"/>
        <v>0</v>
      </c>
      <c r="J282" s="31">
        <f t="shared" si="67"/>
        <v>1433.3080794408097</v>
      </c>
      <c r="K282" s="27">
        <f t="shared" si="68"/>
        <v>-366.87844792795045</v>
      </c>
      <c r="L282" s="28">
        <f t="shared" si="69"/>
        <v>1066.4296315128593</v>
      </c>
      <c r="M282" s="27">
        <f t="shared" si="74"/>
        <v>-39716.276558879115</v>
      </c>
      <c r="N282" s="32">
        <f t="shared" si="70"/>
        <v>11.5</v>
      </c>
      <c r="O282" s="30">
        <f t="shared" si="71"/>
        <v>0</v>
      </c>
      <c r="P282" s="29">
        <f t="shared" si="72"/>
        <v>0</v>
      </c>
      <c r="Q282" s="14"/>
      <c r="R282" s="14"/>
    </row>
    <row r="283" spans="1:18" s="2" customFormat="1" ht="12.75">
      <c r="A283" s="9"/>
      <c r="B283" s="9">
        <v>177</v>
      </c>
      <c r="C283" s="40"/>
      <c r="D283" s="27">
        <f t="shared" si="75"/>
        <v>416.6666666666667</v>
      </c>
      <c r="E283" s="27">
        <f t="shared" si="76"/>
        <v>-127.77777777778006</v>
      </c>
      <c r="F283" s="28">
        <f t="shared" si="77"/>
        <v>288.88888888888664</v>
      </c>
      <c r="G283" s="27">
        <f t="shared" si="73"/>
        <v>-13750.000000000238</v>
      </c>
      <c r="H283" s="29">
        <f t="shared" si="78"/>
        <v>11.5</v>
      </c>
      <c r="I283" s="30">
        <f t="shared" si="79"/>
        <v>0</v>
      </c>
      <c r="J283" s="31">
        <f t="shared" si="67"/>
        <v>1447.0439485354507</v>
      </c>
      <c r="K283" s="27">
        <f t="shared" si="68"/>
        <v>-380.6143170225915</v>
      </c>
      <c r="L283" s="28">
        <f t="shared" si="69"/>
        <v>1066.4296315128593</v>
      </c>
      <c r="M283" s="27">
        <f t="shared" si="74"/>
        <v>-41163.320507414566</v>
      </c>
      <c r="N283" s="32">
        <f t="shared" si="70"/>
        <v>11.5</v>
      </c>
      <c r="O283" s="30">
        <f t="shared" si="71"/>
        <v>0</v>
      </c>
      <c r="P283" s="29">
        <f t="shared" si="72"/>
        <v>0</v>
      </c>
      <c r="Q283" s="14"/>
      <c r="R283" s="14"/>
    </row>
    <row r="284" spans="1:18" s="2" customFormat="1" ht="12.75">
      <c r="A284" s="9"/>
      <c r="B284" s="9">
        <v>178</v>
      </c>
      <c r="C284" s="40"/>
      <c r="D284" s="27">
        <f t="shared" si="75"/>
        <v>416.6666666666667</v>
      </c>
      <c r="E284" s="27">
        <f t="shared" si="76"/>
        <v>-131.77083333333562</v>
      </c>
      <c r="F284" s="28">
        <f t="shared" si="77"/>
        <v>284.8958333333311</v>
      </c>
      <c r="G284" s="27">
        <f t="shared" si="73"/>
        <v>-14166.666666666904</v>
      </c>
      <c r="H284" s="29">
        <f t="shared" si="78"/>
        <v>11.5</v>
      </c>
      <c r="I284" s="30">
        <f t="shared" si="79"/>
        <v>0</v>
      </c>
      <c r="J284" s="31">
        <f t="shared" si="67"/>
        <v>1460.911453042249</v>
      </c>
      <c r="K284" s="27">
        <f t="shared" si="68"/>
        <v>-394.4818215293896</v>
      </c>
      <c r="L284" s="28">
        <f t="shared" si="69"/>
        <v>1066.4296315128593</v>
      </c>
      <c r="M284" s="27">
        <f t="shared" si="74"/>
        <v>-42624.23196045682</v>
      </c>
      <c r="N284" s="32">
        <f t="shared" si="70"/>
        <v>11.5</v>
      </c>
      <c r="O284" s="30">
        <f t="shared" si="71"/>
        <v>0</v>
      </c>
      <c r="P284" s="29">
        <f t="shared" si="72"/>
        <v>0</v>
      </c>
      <c r="Q284" s="14"/>
      <c r="R284" s="14"/>
    </row>
    <row r="285" spans="1:18" s="2" customFormat="1" ht="12.75">
      <c r="A285" s="9"/>
      <c r="B285" s="9">
        <v>179</v>
      </c>
      <c r="C285" s="40"/>
      <c r="D285" s="27">
        <f t="shared" si="75"/>
        <v>416.6666666666667</v>
      </c>
      <c r="E285" s="27">
        <f t="shared" si="76"/>
        <v>-135.76388888889116</v>
      </c>
      <c r="F285" s="28">
        <f t="shared" si="77"/>
        <v>280.90277777777555</v>
      </c>
      <c r="G285" s="27">
        <f t="shared" si="73"/>
        <v>-14583.33333333357</v>
      </c>
      <c r="H285" s="29">
        <f t="shared" si="78"/>
        <v>11.5</v>
      </c>
      <c r="I285" s="30">
        <f t="shared" si="79"/>
        <v>0</v>
      </c>
      <c r="J285" s="31">
        <f t="shared" si="67"/>
        <v>1474.9118544672372</v>
      </c>
      <c r="K285" s="27">
        <f t="shared" si="68"/>
        <v>-408.48222295437785</v>
      </c>
      <c r="L285" s="28">
        <f t="shared" si="69"/>
        <v>1066.4296315128593</v>
      </c>
      <c r="M285" s="27">
        <f t="shared" si="74"/>
        <v>-44099.14381492406</v>
      </c>
      <c r="N285" s="32">
        <f t="shared" si="70"/>
        <v>11.5</v>
      </c>
      <c r="O285" s="30">
        <f t="shared" si="71"/>
        <v>0</v>
      </c>
      <c r="P285" s="29">
        <f t="shared" si="72"/>
        <v>0</v>
      </c>
      <c r="Q285" s="14"/>
      <c r="R285" s="14"/>
    </row>
    <row r="286" spans="1:18" s="2" customFormat="1" ht="12.75">
      <c r="A286" s="9"/>
      <c r="B286" s="9">
        <v>180</v>
      </c>
      <c r="C286" s="40"/>
      <c r="D286" s="27">
        <f t="shared" si="75"/>
        <v>416.6666666666667</v>
      </c>
      <c r="E286" s="27">
        <f t="shared" si="76"/>
        <v>-139.7569444444467</v>
      </c>
      <c r="F286" s="28">
        <f t="shared" si="77"/>
        <v>276.90972222222</v>
      </c>
      <c r="G286" s="27">
        <f t="shared" si="73"/>
        <v>-15000.000000000236</v>
      </c>
      <c r="H286" s="29">
        <f t="shared" si="78"/>
        <v>11.5</v>
      </c>
      <c r="I286" s="30">
        <f t="shared" si="79"/>
        <v>0</v>
      </c>
      <c r="J286" s="31">
        <f t="shared" si="67"/>
        <v>1489.0464264058814</v>
      </c>
      <c r="K286" s="27">
        <f t="shared" si="68"/>
        <v>-422.6167948930222</v>
      </c>
      <c r="L286" s="28">
        <f t="shared" si="69"/>
        <v>1066.4296315128593</v>
      </c>
      <c r="M286" s="27">
        <f t="shared" si="74"/>
        <v>-45588.19024132994</v>
      </c>
      <c r="N286" s="32">
        <f t="shared" si="70"/>
        <v>11.5</v>
      </c>
      <c r="O286" s="30">
        <f t="shared" si="71"/>
        <v>0</v>
      </c>
      <c r="P286" s="29">
        <f t="shared" si="72"/>
        <v>0</v>
      </c>
      <c r="Q286" s="14"/>
      <c r="R286" s="14"/>
    </row>
    <row r="287" spans="1:18" s="5" customFormat="1" ht="12.75">
      <c r="A287" s="10">
        <v>24</v>
      </c>
      <c r="B287" s="10">
        <v>157</v>
      </c>
      <c r="C287" s="41"/>
      <c r="D287" s="33">
        <f t="shared" si="75"/>
        <v>416.6666666666667</v>
      </c>
      <c r="E287" s="33">
        <f t="shared" si="76"/>
        <v>-143.75000000000225</v>
      </c>
      <c r="F287" s="34">
        <f t="shared" si="77"/>
        <v>272.91666666666447</v>
      </c>
      <c r="G287" s="27">
        <f t="shared" si="73"/>
        <v>-15416.666666666903</v>
      </c>
      <c r="H287" s="35">
        <f t="shared" si="78"/>
        <v>11.5</v>
      </c>
      <c r="I287" s="36">
        <f t="shared" si="79"/>
        <v>0</v>
      </c>
      <c r="J287" s="37">
        <f t="shared" si="67"/>
        <v>1503.3164546589378</v>
      </c>
      <c r="K287" s="33">
        <f t="shared" si="68"/>
        <v>-436.8868231460786</v>
      </c>
      <c r="L287" s="34">
        <f t="shared" si="69"/>
        <v>1066.4296315128593</v>
      </c>
      <c r="M287" s="27">
        <f t="shared" si="74"/>
        <v>-47091.50669598888</v>
      </c>
      <c r="N287" s="38">
        <f t="shared" si="70"/>
        <v>11.5</v>
      </c>
      <c r="O287" s="36">
        <f t="shared" si="71"/>
        <v>0</v>
      </c>
      <c r="P287" s="35">
        <f t="shared" si="72"/>
        <v>0</v>
      </c>
      <c r="Q287" s="15"/>
      <c r="R287" s="15"/>
    </row>
    <row r="288" spans="1:18" s="5" customFormat="1" ht="12.75">
      <c r="A288" s="10"/>
      <c r="B288" s="10">
        <v>158</v>
      </c>
      <c r="C288" s="41"/>
      <c r="D288" s="33">
        <f t="shared" si="75"/>
        <v>416.6666666666667</v>
      </c>
      <c r="E288" s="33">
        <f t="shared" si="76"/>
        <v>-147.74305555555785</v>
      </c>
      <c r="F288" s="34">
        <f t="shared" si="77"/>
        <v>268.9236111111088</v>
      </c>
      <c r="G288" s="27">
        <f t="shared" si="73"/>
        <v>-15833.333333333569</v>
      </c>
      <c r="H288" s="35">
        <f t="shared" si="78"/>
        <v>11.5</v>
      </c>
      <c r="I288" s="36">
        <f t="shared" si="79"/>
        <v>0</v>
      </c>
      <c r="J288" s="37">
        <f t="shared" si="67"/>
        <v>1517.7232373494194</v>
      </c>
      <c r="K288" s="33">
        <f t="shared" si="68"/>
        <v>-451.2936058365601</v>
      </c>
      <c r="L288" s="34">
        <f t="shared" si="69"/>
        <v>1066.4296315128593</v>
      </c>
      <c r="M288" s="27">
        <f t="shared" si="74"/>
        <v>-48609.2299333383</v>
      </c>
      <c r="N288" s="38">
        <f t="shared" si="70"/>
        <v>11.5</v>
      </c>
      <c r="O288" s="36">
        <f t="shared" si="71"/>
        <v>0</v>
      </c>
      <c r="P288" s="35">
        <f t="shared" si="72"/>
        <v>0</v>
      </c>
      <c r="Q288" s="15"/>
      <c r="R288" s="15"/>
    </row>
    <row r="289" spans="1:18" s="5" customFormat="1" ht="12.75">
      <c r="A289" s="10"/>
      <c r="B289" s="10">
        <v>159</v>
      </c>
      <c r="C289" s="41"/>
      <c r="D289" s="33">
        <f t="shared" si="75"/>
        <v>416.6666666666667</v>
      </c>
      <c r="E289" s="33">
        <f t="shared" si="76"/>
        <v>-151.7361111111134</v>
      </c>
      <c r="F289" s="34">
        <f t="shared" si="77"/>
        <v>264.93055555555327</v>
      </c>
      <c r="G289" s="27">
        <f t="shared" si="73"/>
        <v>-16250.000000000235</v>
      </c>
      <c r="H289" s="35">
        <f t="shared" si="78"/>
        <v>11.5</v>
      </c>
      <c r="I289" s="36">
        <f t="shared" si="79"/>
        <v>0</v>
      </c>
      <c r="J289" s="37">
        <f t="shared" si="67"/>
        <v>1532.2680850406846</v>
      </c>
      <c r="K289" s="33">
        <f t="shared" si="68"/>
        <v>-465.8384535278254</v>
      </c>
      <c r="L289" s="34">
        <f t="shared" si="69"/>
        <v>1066.4296315128593</v>
      </c>
      <c r="M289" s="27">
        <f t="shared" si="74"/>
        <v>-50141.49801837898</v>
      </c>
      <c r="N289" s="38">
        <f t="shared" si="70"/>
        <v>11.5</v>
      </c>
      <c r="O289" s="36">
        <f t="shared" si="71"/>
        <v>0</v>
      </c>
      <c r="P289" s="35">
        <f t="shared" si="72"/>
        <v>0</v>
      </c>
      <c r="Q289" s="15"/>
      <c r="R289" s="15"/>
    </row>
    <row r="290" spans="1:18" s="5" customFormat="1" ht="12.75">
      <c r="A290" s="10"/>
      <c r="B290" s="10">
        <v>160</v>
      </c>
      <c r="C290" s="41"/>
      <c r="D290" s="33">
        <f t="shared" si="75"/>
        <v>416.6666666666667</v>
      </c>
      <c r="E290" s="33">
        <f t="shared" si="76"/>
        <v>-155.72916666666893</v>
      </c>
      <c r="F290" s="34">
        <f t="shared" si="77"/>
        <v>260.9374999999977</v>
      </c>
      <c r="G290" s="27">
        <f t="shared" si="73"/>
        <v>-16666.6666666669</v>
      </c>
      <c r="H290" s="35">
        <f t="shared" si="78"/>
        <v>11.5</v>
      </c>
      <c r="I290" s="36">
        <f t="shared" si="79"/>
        <v>0</v>
      </c>
      <c r="J290" s="37">
        <f t="shared" si="67"/>
        <v>1546.9523208556577</v>
      </c>
      <c r="K290" s="33">
        <f t="shared" si="68"/>
        <v>-480.5226893427985</v>
      </c>
      <c r="L290" s="34">
        <f t="shared" si="69"/>
        <v>1066.4296315128593</v>
      </c>
      <c r="M290" s="27">
        <f t="shared" si="74"/>
        <v>-51688.45033923464</v>
      </c>
      <c r="N290" s="38">
        <f t="shared" si="70"/>
        <v>11.5</v>
      </c>
      <c r="O290" s="36">
        <f t="shared" si="71"/>
        <v>0</v>
      </c>
      <c r="P290" s="35">
        <f t="shared" si="72"/>
        <v>0</v>
      </c>
      <c r="Q290" s="15"/>
      <c r="R290" s="15"/>
    </row>
    <row r="291" spans="1:18" s="5" customFormat="1" ht="12.75">
      <c r="A291" s="10"/>
      <c r="B291" s="10">
        <v>161</v>
      </c>
      <c r="C291" s="41"/>
      <c r="D291" s="33">
        <f t="shared" si="75"/>
        <v>416.6666666666667</v>
      </c>
      <c r="E291" s="33">
        <f t="shared" si="76"/>
        <v>-159.72222222222447</v>
      </c>
      <c r="F291" s="34">
        <f t="shared" si="77"/>
        <v>256.9444444444422</v>
      </c>
      <c r="G291" s="27">
        <f t="shared" si="73"/>
        <v>-17083.33333333357</v>
      </c>
      <c r="H291" s="35">
        <f t="shared" si="78"/>
        <v>11.5</v>
      </c>
      <c r="I291" s="36">
        <f t="shared" si="79"/>
        <v>0</v>
      </c>
      <c r="J291" s="37">
        <f t="shared" si="67"/>
        <v>1561.7772805971913</v>
      </c>
      <c r="K291" s="33">
        <f t="shared" si="68"/>
        <v>-495.347649084332</v>
      </c>
      <c r="L291" s="34">
        <f t="shared" si="69"/>
        <v>1066.4296315128593</v>
      </c>
      <c r="M291" s="27">
        <f t="shared" si="74"/>
        <v>-53250.22761983183</v>
      </c>
      <c r="N291" s="38">
        <f t="shared" si="70"/>
        <v>11.5</v>
      </c>
      <c r="O291" s="36">
        <f t="shared" si="71"/>
        <v>0</v>
      </c>
      <c r="P291" s="35">
        <f t="shared" si="72"/>
        <v>0</v>
      </c>
      <c r="Q291" s="15"/>
      <c r="R291" s="15"/>
    </row>
    <row r="292" spans="1:18" s="5" customFormat="1" ht="12.75">
      <c r="A292" s="10"/>
      <c r="B292" s="10">
        <v>162</v>
      </c>
      <c r="C292" s="41"/>
      <c r="D292" s="33">
        <f t="shared" si="75"/>
        <v>416.6666666666667</v>
      </c>
      <c r="E292" s="33">
        <f t="shared" si="76"/>
        <v>-163.71527777778005</v>
      </c>
      <c r="F292" s="34">
        <f t="shared" si="77"/>
        <v>252.95138888888664</v>
      </c>
      <c r="G292" s="27">
        <f t="shared" si="73"/>
        <v>-17500.000000000236</v>
      </c>
      <c r="H292" s="35">
        <f t="shared" si="78"/>
        <v>11.5</v>
      </c>
      <c r="I292" s="36">
        <f t="shared" si="79"/>
        <v>0</v>
      </c>
      <c r="J292" s="37">
        <f t="shared" si="67"/>
        <v>1576.7443128695809</v>
      </c>
      <c r="K292" s="33">
        <f t="shared" si="68"/>
        <v>-510.3146813567216</v>
      </c>
      <c r="L292" s="34">
        <f t="shared" si="69"/>
        <v>1066.4296315128593</v>
      </c>
      <c r="M292" s="27">
        <f t="shared" si="74"/>
        <v>-54826.97193270141</v>
      </c>
      <c r="N292" s="38">
        <f t="shared" si="70"/>
        <v>11.5</v>
      </c>
      <c r="O292" s="36">
        <f t="shared" si="71"/>
        <v>0</v>
      </c>
      <c r="P292" s="35">
        <f t="shared" si="72"/>
        <v>0</v>
      </c>
      <c r="Q292" s="15"/>
      <c r="R292" s="15"/>
    </row>
    <row r="293" spans="1:18" s="5" customFormat="1" ht="12.75">
      <c r="A293" s="10"/>
      <c r="B293" s="10">
        <v>163</v>
      </c>
      <c r="C293" s="41"/>
      <c r="D293" s="33">
        <f t="shared" si="75"/>
        <v>416.6666666666667</v>
      </c>
      <c r="E293" s="33">
        <f t="shared" si="76"/>
        <v>-167.7083333333356</v>
      </c>
      <c r="F293" s="34">
        <f t="shared" si="77"/>
        <v>248.9583333333311</v>
      </c>
      <c r="G293" s="27">
        <f t="shared" si="73"/>
        <v>-17916.666666666904</v>
      </c>
      <c r="H293" s="35">
        <f t="shared" si="78"/>
        <v>11.5</v>
      </c>
      <c r="I293" s="36">
        <f t="shared" si="79"/>
        <v>0</v>
      </c>
      <c r="J293" s="37">
        <f t="shared" si="67"/>
        <v>1591.8547792012478</v>
      </c>
      <c r="K293" s="33">
        <f t="shared" si="68"/>
        <v>-525.4251476883885</v>
      </c>
      <c r="L293" s="34">
        <f t="shared" si="69"/>
        <v>1066.4296315128593</v>
      </c>
      <c r="M293" s="27">
        <f t="shared" si="74"/>
        <v>-56418.82671190266</v>
      </c>
      <c r="N293" s="38">
        <f t="shared" si="70"/>
        <v>11.5</v>
      </c>
      <c r="O293" s="36">
        <f t="shared" si="71"/>
        <v>0</v>
      </c>
      <c r="P293" s="35">
        <f t="shared" si="72"/>
        <v>0</v>
      </c>
      <c r="Q293" s="15"/>
      <c r="R293" s="15"/>
    </row>
    <row r="294" spans="1:18" s="5" customFormat="1" ht="12.75">
      <c r="A294" s="10"/>
      <c r="B294" s="10">
        <v>164</v>
      </c>
      <c r="C294" s="41"/>
      <c r="D294" s="33">
        <f t="shared" si="75"/>
        <v>416.6666666666667</v>
      </c>
      <c r="E294" s="33">
        <f t="shared" si="76"/>
        <v>-171.70138888889116</v>
      </c>
      <c r="F294" s="34">
        <f t="shared" si="77"/>
        <v>244.96527777777553</v>
      </c>
      <c r="G294" s="27">
        <f t="shared" si="73"/>
        <v>-18333.333333333572</v>
      </c>
      <c r="H294" s="35">
        <f t="shared" si="78"/>
        <v>11.5</v>
      </c>
      <c r="I294" s="36">
        <f t="shared" si="79"/>
        <v>0</v>
      </c>
      <c r="J294" s="37">
        <f t="shared" si="67"/>
        <v>1607.1100541685933</v>
      </c>
      <c r="K294" s="33">
        <f t="shared" si="68"/>
        <v>-540.6804226557339</v>
      </c>
      <c r="L294" s="34">
        <f t="shared" si="69"/>
        <v>1066.4296315128593</v>
      </c>
      <c r="M294" s="27">
        <f t="shared" si="74"/>
        <v>-58025.93676607125</v>
      </c>
      <c r="N294" s="38">
        <f t="shared" si="70"/>
        <v>11.5</v>
      </c>
      <c r="O294" s="36">
        <f t="shared" si="71"/>
        <v>0</v>
      </c>
      <c r="P294" s="35">
        <f t="shared" si="72"/>
        <v>0</v>
      </c>
      <c r="Q294" s="15"/>
      <c r="R294" s="15"/>
    </row>
    <row r="295" spans="1:18" s="5" customFormat="1" ht="12.75">
      <c r="A295" s="10"/>
      <c r="B295" s="10">
        <v>165</v>
      </c>
      <c r="C295" s="41"/>
      <c r="D295" s="33">
        <f t="shared" si="75"/>
        <v>416.6666666666667</v>
      </c>
      <c r="E295" s="33">
        <f t="shared" si="76"/>
        <v>-175.69444444444673</v>
      </c>
      <c r="F295" s="34">
        <f t="shared" si="77"/>
        <v>240.97222222221995</v>
      </c>
      <c r="G295" s="27">
        <f t="shared" si="73"/>
        <v>-18750.00000000024</v>
      </c>
      <c r="H295" s="35">
        <f t="shared" si="78"/>
        <v>11.5</v>
      </c>
      <c r="I295" s="36">
        <f t="shared" si="79"/>
        <v>0</v>
      </c>
      <c r="J295" s="37">
        <f t="shared" si="67"/>
        <v>1622.5115255210421</v>
      </c>
      <c r="K295" s="33">
        <f t="shared" si="68"/>
        <v>-556.0818940081829</v>
      </c>
      <c r="L295" s="34">
        <f t="shared" si="69"/>
        <v>1066.4296315128593</v>
      </c>
      <c r="M295" s="27">
        <f t="shared" si="74"/>
        <v>-59648.44829159229</v>
      </c>
      <c r="N295" s="38">
        <f t="shared" si="70"/>
        <v>11.5</v>
      </c>
      <c r="O295" s="36">
        <f t="shared" si="71"/>
        <v>0</v>
      </c>
      <c r="P295" s="35">
        <f t="shared" si="72"/>
        <v>0</v>
      </c>
      <c r="Q295" s="15"/>
      <c r="R295" s="15"/>
    </row>
    <row r="296" spans="1:18" s="5" customFormat="1" ht="12.75">
      <c r="A296" s="10"/>
      <c r="B296" s="10">
        <v>166</v>
      </c>
      <c r="C296" s="41"/>
      <c r="D296" s="33">
        <f t="shared" si="75"/>
        <v>416.6666666666667</v>
      </c>
      <c r="E296" s="33">
        <f t="shared" si="76"/>
        <v>-179.6875000000023</v>
      </c>
      <c r="F296" s="34">
        <f t="shared" si="77"/>
        <v>236.97916666666438</v>
      </c>
      <c r="G296" s="27">
        <f t="shared" si="73"/>
        <v>-19166.666666666908</v>
      </c>
      <c r="H296" s="35">
        <f t="shared" si="78"/>
        <v>11.5</v>
      </c>
      <c r="I296" s="36">
        <f t="shared" si="79"/>
        <v>0</v>
      </c>
      <c r="J296" s="37">
        <f t="shared" si="67"/>
        <v>1638.0605943072856</v>
      </c>
      <c r="K296" s="33">
        <f t="shared" si="68"/>
        <v>-571.6309627944262</v>
      </c>
      <c r="L296" s="34">
        <f t="shared" si="69"/>
        <v>1066.4296315128593</v>
      </c>
      <c r="M296" s="27">
        <f t="shared" si="74"/>
        <v>-61286.50888589958</v>
      </c>
      <c r="N296" s="38">
        <f t="shared" si="70"/>
        <v>11.5</v>
      </c>
      <c r="O296" s="36">
        <f t="shared" si="71"/>
        <v>0</v>
      </c>
      <c r="P296" s="35">
        <f t="shared" si="72"/>
        <v>0</v>
      </c>
      <c r="Q296" s="15"/>
      <c r="R296" s="15"/>
    </row>
    <row r="297" spans="1:18" s="5" customFormat="1" ht="12.75">
      <c r="A297" s="10"/>
      <c r="B297" s="10">
        <v>167</v>
      </c>
      <c r="C297" s="41"/>
      <c r="D297" s="33">
        <f t="shared" si="75"/>
        <v>416.6666666666667</v>
      </c>
      <c r="E297" s="33">
        <f t="shared" si="76"/>
        <v>-183.6805555555579</v>
      </c>
      <c r="F297" s="34">
        <f t="shared" si="77"/>
        <v>232.98611111110878</v>
      </c>
      <c r="G297" s="27">
        <f t="shared" si="73"/>
        <v>-19583.333333333576</v>
      </c>
      <c r="H297" s="35">
        <f t="shared" si="78"/>
        <v>11.5</v>
      </c>
      <c r="I297" s="36">
        <f t="shared" si="79"/>
        <v>0</v>
      </c>
      <c r="J297" s="37">
        <f t="shared" si="67"/>
        <v>1653.7586750027303</v>
      </c>
      <c r="K297" s="33">
        <f t="shared" si="68"/>
        <v>-587.329043489871</v>
      </c>
      <c r="L297" s="34">
        <f t="shared" si="69"/>
        <v>1066.4296315128593</v>
      </c>
      <c r="M297" s="27">
        <f t="shared" si="74"/>
        <v>-62940.26756090231</v>
      </c>
      <c r="N297" s="38">
        <f t="shared" si="70"/>
        <v>11.5</v>
      </c>
      <c r="O297" s="36">
        <f t="shared" si="71"/>
        <v>0</v>
      </c>
      <c r="P297" s="35">
        <f t="shared" si="72"/>
        <v>0</v>
      </c>
      <c r="Q297" s="15"/>
      <c r="R297" s="15"/>
    </row>
    <row r="298" spans="1:18" s="5" customFormat="1" ht="12.75">
      <c r="A298" s="10"/>
      <c r="B298" s="10">
        <v>168</v>
      </c>
      <c r="C298" s="41"/>
      <c r="D298" s="33">
        <f t="shared" si="75"/>
        <v>416.6666666666667</v>
      </c>
      <c r="E298" s="33">
        <f t="shared" si="76"/>
        <v>-187.67361111111344</v>
      </c>
      <c r="F298" s="34">
        <f t="shared" si="77"/>
        <v>228.99305555555324</v>
      </c>
      <c r="G298" s="27">
        <f t="shared" si="73"/>
        <v>-20000.000000000244</v>
      </c>
      <c r="H298" s="35">
        <f t="shared" si="78"/>
        <v>11.5</v>
      </c>
      <c r="I298" s="36">
        <f t="shared" si="79"/>
        <v>0</v>
      </c>
      <c r="J298" s="37">
        <f t="shared" si="67"/>
        <v>1669.607195638173</v>
      </c>
      <c r="K298" s="33">
        <f t="shared" si="68"/>
        <v>-603.1775641253138</v>
      </c>
      <c r="L298" s="34">
        <f t="shared" si="69"/>
        <v>1066.4296315128593</v>
      </c>
      <c r="M298" s="27">
        <f t="shared" si="74"/>
        <v>-64609.874756540485</v>
      </c>
      <c r="N298" s="38">
        <f t="shared" si="70"/>
        <v>11.5</v>
      </c>
      <c r="O298" s="36">
        <f t="shared" si="71"/>
        <v>0</v>
      </c>
      <c r="P298" s="35">
        <f t="shared" si="72"/>
        <v>0</v>
      </c>
      <c r="Q298" s="15"/>
      <c r="R298" s="15"/>
    </row>
    <row r="299" spans="1:18" s="2" customFormat="1" ht="12.75">
      <c r="A299" s="9">
        <v>25</v>
      </c>
      <c r="B299" s="9">
        <v>169</v>
      </c>
      <c r="C299" s="40"/>
      <c r="D299" s="27">
        <f t="shared" si="75"/>
        <v>416.6666666666667</v>
      </c>
      <c r="E299" s="27">
        <f t="shared" si="76"/>
        <v>-191.666666666669</v>
      </c>
      <c r="F299" s="28">
        <f t="shared" si="77"/>
        <v>224.9999999999977</v>
      </c>
      <c r="G299" s="27">
        <f t="shared" si="73"/>
        <v>-20416.66666666691</v>
      </c>
      <c r="H299" s="29">
        <f t="shared" si="78"/>
        <v>11.5</v>
      </c>
      <c r="I299" s="30">
        <f t="shared" si="79"/>
        <v>0</v>
      </c>
      <c r="J299" s="31">
        <f t="shared" si="67"/>
        <v>1685.6075979297057</v>
      </c>
      <c r="K299" s="27">
        <f t="shared" si="68"/>
        <v>-619.1779664168463</v>
      </c>
      <c r="L299" s="28">
        <f t="shared" si="69"/>
        <v>1066.4296315128593</v>
      </c>
      <c r="M299" s="27">
        <f t="shared" si="74"/>
        <v>-66295.4823544702</v>
      </c>
      <c r="N299" s="32">
        <f t="shared" si="70"/>
        <v>11.5</v>
      </c>
      <c r="O299" s="30">
        <f t="shared" si="71"/>
        <v>0</v>
      </c>
      <c r="P299" s="29">
        <f t="shared" si="72"/>
        <v>0</v>
      </c>
      <c r="Q299" s="14"/>
      <c r="R299" s="14"/>
    </row>
    <row r="300" spans="1:18" s="2" customFormat="1" ht="12.75">
      <c r="A300" s="9"/>
      <c r="B300" s="9">
        <v>170</v>
      </c>
      <c r="C300" s="40"/>
      <c r="D300" s="27">
        <f t="shared" si="75"/>
        <v>416.6666666666667</v>
      </c>
      <c r="E300" s="27">
        <f t="shared" si="76"/>
        <v>-195.65972222222456</v>
      </c>
      <c r="F300" s="28">
        <f t="shared" si="77"/>
        <v>221.00694444444213</v>
      </c>
      <c r="G300" s="27">
        <f t="shared" si="73"/>
        <v>-20833.33333333358</v>
      </c>
      <c r="H300" s="29">
        <f t="shared" si="78"/>
        <v>11.5</v>
      </c>
      <c r="I300" s="30">
        <f t="shared" si="79"/>
        <v>0</v>
      </c>
      <c r="J300" s="31">
        <f t="shared" si="67"/>
        <v>1701.7613374098653</v>
      </c>
      <c r="K300" s="27">
        <f t="shared" si="68"/>
        <v>-635.331705897006</v>
      </c>
      <c r="L300" s="28">
        <f t="shared" si="69"/>
        <v>1066.4296315128593</v>
      </c>
      <c r="M300" s="27">
        <f t="shared" si="74"/>
        <v>-67997.24369188005</v>
      </c>
      <c r="N300" s="32">
        <f t="shared" si="70"/>
        <v>11.5</v>
      </c>
      <c r="O300" s="30">
        <f t="shared" si="71"/>
        <v>0</v>
      </c>
      <c r="P300" s="29">
        <f t="shared" si="72"/>
        <v>0</v>
      </c>
      <c r="Q300" s="14"/>
      <c r="R300" s="14"/>
    </row>
    <row r="301" spans="1:18" s="2" customFormat="1" ht="12.75">
      <c r="A301" s="9"/>
      <c r="B301" s="9">
        <v>171</v>
      </c>
      <c r="C301" s="40"/>
      <c r="D301" s="27">
        <f t="shared" si="75"/>
        <v>416.6666666666667</v>
      </c>
      <c r="E301" s="27">
        <f t="shared" si="76"/>
        <v>-199.65277777778013</v>
      </c>
      <c r="F301" s="28">
        <f t="shared" si="77"/>
        <v>217.01388888888656</v>
      </c>
      <c r="G301" s="27">
        <f t="shared" si="73"/>
        <v>-21250.000000000247</v>
      </c>
      <c r="H301" s="29">
        <f t="shared" si="78"/>
        <v>11.5</v>
      </c>
      <c r="I301" s="30">
        <f t="shared" si="79"/>
        <v>0</v>
      </c>
      <c r="J301" s="31">
        <f t="shared" si="67"/>
        <v>1718.069883560043</v>
      </c>
      <c r="K301" s="27">
        <f t="shared" si="68"/>
        <v>-651.6402520471838</v>
      </c>
      <c r="L301" s="28">
        <f t="shared" si="69"/>
        <v>1066.4296315128593</v>
      </c>
      <c r="M301" s="27">
        <f t="shared" si="74"/>
        <v>-69715.3135754401</v>
      </c>
      <c r="N301" s="32">
        <f t="shared" si="70"/>
        <v>11.5</v>
      </c>
      <c r="O301" s="30">
        <f t="shared" si="71"/>
        <v>0</v>
      </c>
      <c r="P301" s="29">
        <f t="shared" si="72"/>
        <v>0</v>
      </c>
      <c r="Q301" s="14"/>
      <c r="R301" s="14"/>
    </row>
    <row r="302" spans="1:18" s="2" customFormat="1" ht="12.75">
      <c r="A302" s="9"/>
      <c r="B302" s="9">
        <v>172</v>
      </c>
      <c r="C302" s="40"/>
      <c r="D302" s="27">
        <f t="shared" si="75"/>
        <v>416.6666666666667</v>
      </c>
      <c r="E302" s="27">
        <f t="shared" si="76"/>
        <v>-203.64583333333573</v>
      </c>
      <c r="F302" s="28">
        <f t="shared" si="77"/>
        <v>213.02083333333096</v>
      </c>
      <c r="G302" s="27">
        <f t="shared" si="73"/>
        <v>-21666.666666666915</v>
      </c>
      <c r="H302" s="29">
        <f t="shared" si="78"/>
        <v>11.5</v>
      </c>
      <c r="I302" s="30">
        <f t="shared" si="79"/>
        <v>0</v>
      </c>
      <c r="J302" s="31">
        <f t="shared" si="67"/>
        <v>1734.5347199441603</v>
      </c>
      <c r="K302" s="27">
        <f t="shared" si="68"/>
        <v>-668.1050884313009</v>
      </c>
      <c r="L302" s="28">
        <f t="shared" si="69"/>
        <v>1066.4296315128593</v>
      </c>
      <c r="M302" s="27">
        <f t="shared" si="74"/>
        <v>-71449.84829538426</v>
      </c>
      <c r="N302" s="32">
        <f t="shared" si="70"/>
        <v>11.5</v>
      </c>
      <c r="O302" s="30">
        <f t="shared" si="71"/>
        <v>0</v>
      </c>
      <c r="P302" s="29">
        <f t="shared" si="72"/>
        <v>0</v>
      </c>
      <c r="Q302" s="14"/>
      <c r="R302" s="14"/>
    </row>
    <row r="303" spans="1:18" s="2" customFormat="1" ht="12.75">
      <c r="A303" s="9"/>
      <c r="B303" s="9">
        <v>173</v>
      </c>
      <c r="C303" s="40"/>
      <c r="D303" s="27">
        <f t="shared" si="75"/>
        <v>416.6666666666667</v>
      </c>
      <c r="E303" s="27">
        <f t="shared" si="76"/>
        <v>-207.63888888889127</v>
      </c>
      <c r="F303" s="28">
        <f t="shared" si="77"/>
        <v>209.0277777777754</v>
      </c>
      <c r="G303" s="27">
        <f t="shared" si="73"/>
        <v>-22083.333333333583</v>
      </c>
      <c r="H303" s="29">
        <f t="shared" si="78"/>
        <v>11.5</v>
      </c>
      <c r="I303" s="30">
        <f t="shared" si="79"/>
        <v>0</v>
      </c>
      <c r="J303" s="31">
        <f t="shared" si="67"/>
        <v>1751.157344343625</v>
      </c>
      <c r="K303" s="27">
        <f t="shared" si="68"/>
        <v>-684.7277128307659</v>
      </c>
      <c r="L303" s="28">
        <f t="shared" si="69"/>
        <v>1066.4296315128593</v>
      </c>
      <c r="M303" s="27">
        <f t="shared" si="74"/>
        <v>-73201.00563972788</v>
      </c>
      <c r="N303" s="32">
        <f t="shared" si="70"/>
        <v>11.5</v>
      </c>
      <c r="O303" s="30">
        <f t="shared" si="71"/>
        <v>0</v>
      </c>
      <c r="P303" s="29">
        <f t="shared" si="72"/>
        <v>0</v>
      </c>
      <c r="Q303" s="14"/>
      <c r="R303" s="14"/>
    </row>
    <row r="304" spans="1:18" s="2" customFormat="1" ht="12.75">
      <c r="A304" s="9"/>
      <c r="B304" s="9">
        <v>174</v>
      </c>
      <c r="C304" s="40"/>
      <c r="D304" s="27">
        <f t="shared" si="75"/>
        <v>416.6666666666667</v>
      </c>
      <c r="E304" s="27">
        <f t="shared" si="76"/>
        <v>-211.63194444444684</v>
      </c>
      <c r="F304" s="28">
        <f t="shared" si="77"/>
        <v>205.03472222221984</v>
      </c>
      <c r="G304" s="27">
        <f t="shared" si="73"/>
        <v>-22500.00000000025</v>
      </c>
      <c r="H304" s="29">
        <f t="shared" si="78"/>
        <v>11.5</v>
      </c>
      <c r="I304" s="30">
        <f t="shared" si="79"/>
        <v>0</v>
      </c>
      <c r="J304" s="31">
        <f t="shared" si="67"/>
        <v>1767.9392688935848</v>
      </c>
      <c r="K304" s="27">
        <f t="shared" si="68"/>
        <v>-701.5096373807255</v>
      </c>
      <c r="L304" s="28">
        <f t="shared" si="69"/>
        <v>1066.4296315128593</v>
      </c>
      <c r="M304" s="27">
        <f t="shared" si="74"/>
        <v>-74968.94490862147</v>
      </c>
      <c r="N304" s="32">
        <f t="shared" si="70"/>
        <v>11.5</v>
      </c>
      <c r="O304" s="30">
        <f t="shared" si="71"/>
        <v>0</v>
      </c>
      <c r="P304" s="29">
        <f t="shared" si="72"/>
        <v>0</v>
      </c>
      <c r="Q304" s="14"/>
      <c r="R304" s="14"/>
    </row>
    <row r="305" spans="1:18" s="2" customFormat="1" ht="12.75">
      <c r="A305" s="9"/>
      <c r="B305" s="9">
        <v>175</v>
      </c>
      <c r="C305" s="40"/>
      <c r="D305" s="27">
        <f t="shared" si="75"/>
        <v>416.6666666666667</v>
      </c>
      <c r="E305" s="27">
        <f t="shared" si="76"/>
        <v>-215.6250000000024</v>
      </c>
      <c r="F305" s="28">
        <f t="shared" si="77"/>
        <v>201.0416666666643</v>
      </c>
      <c r="G305" s="27">
        <f t="shared" si="73"/>
        <v>-22916.66666666692</v>
      </c>
      <c r="H305" s="29">
        <f t="shared" si="78"/>
        <v>11.5</v>
      </c>
      <c r="I305" s="30">
        <f t="shared" si="79"/>
        <v>0</v>
      </c>
      <c r="J305" s="31">
        <f t="shared" si="67"/>
        <v>1784.8820202204818</v>
      </c>
      <c r="K305" s="27">
        <f t="shared" si="68"/>
        <v>-718.4523887076225</v>
      </c>
      <c r="L305" s="28">
        <f t="shared" si="69"/>
        <v>1066.4296315128593</v>
      </c>
      <c r="M305" s="27">
        <f t="shared" si="74"/>
        <v>-76753.82692884195</v>
      </c>
      <c r="N305" s="32">
        <f t="shared" si="70"/>
        <v>11.5</v>
      </c>
      <c r="O305" s="30">
        <f t="shared" si="71"/>
        <v>0</v>
      </c>
      <c r="P305" s="29">
        <f t="shared" si="72"/>
        <v>0</v>
      </c>
      <c r="Q305" s="14"/>
      <c r="R305" s="14"/>
    </row>
    <row r="306" spans="1:18" s="2" customFormat="1" ht="12.75">
      <c r="A306" s="9"/>
      <c r="B306" s="9">
        <v>176</v>
      </c>
      <c r="C306" s="40"/>
      <c r="D306" s="27">
        <f t="shared" si="75"/>
        <v>416.6666666666667</v>
      </c>
      <c r="E306" s="27">
        <f t="shared" si="76"/>
        <v>-219.61805555555793</v>
      </c>
      <c r="F306" s="28">
        <f t="shared" si="77"/>
        <v>197.04861111110876</v>
      </c>
      <c r="G306" s="27">
        <f t="shared" si="73"/>
        <v>-23333.333333333587</v>
      </c>
      <c r="H306" s="29">
        <f t="shared" si="78"/>
        <v>11.5</v>
      </c>
      <c r="I306" s="30">
        <f t="shared" si="79"/>
        <v>0</v>
      </c>
      <c r="J306" s="31">
        <f t="shared" si="67"/>
        <v>1801.987139580928</v>
      </c>
      <c r="K306" s="27">
        <f t="shared" si="68"/>
        <v>-735.5575080680687</v>
      </c>
      <c r="L306" s="28">
        <f t="shared" si="69"/>
        <v>1066.4296315128593</v>
      </c>
      <c r="M306" s="27">
        <f t="shared" si="74"/>
        <v>-78555.81406842289</v>
      </c>
      <c r="N306" s="32">
        <f t="shared" si="70"/>
        <v>11.5</v>
      </c>
      <c r="O306" s="30">
        <f t="shared" si="71"/>
        <v>0</v>
      </c>
      <c r="P306" s="29">
        <f t="shared" si="72"/>
        <v>0</v>
      </c>
      <c r="Q306" s="14"/>
      <c r="R306" s="14"/>
    </row>
    <row r="307" spans="1:18" s="2" customFormat="1" ht="12.75">
      <c r="A307" s="9"/>
      <c r="B307" s="9">
        <v>177</v>
      </c>
      <c r="C307" s="40"/>
      <c r="D307" s="27">
        <f t="shared" si="75"/>
        <v>416.6666666666667</v>
      </c>
      <c r="E307" s="27">
        <f t="shared" si="76"/>
        <v>-223.6111111111135</v>
      </c>
      <c r="F307" s="28">
        <f t="shared" si="77"/>
        <v>193.05555555555318</v>
      </c>
      <c r="G307" s="27">
        <f t="shared" si="73"/>
        <v>-23750.000000000255</v>
      </c>
      <c r="H307" s="29">
        <f t="shared" si="78"/>
        <v>11.5</v>
      </c>
      <c r="I307" s="30">
        <f t="shared" si="79"/>
        <v>0</v>
      </c>
      <c r="J307" s="31">
        <f t="shared" si="67"/>
        <v>1819.256183001912</v>
      </c>
      <c r="K307" s="27">
        <f t="shared" si="68"/>
        <v>-752.8265514890527</v>
      </c>
      <c r="L307" s="28">
        <f t="shared" si="69"/>
        <v>1066.4296315128593</v>
      </c>
      <c r="M307" s="27">
        <f t="shared" si="74"/>
        <v>-80375.0702514248</v>
      </c>
      <c r="N307" s="32">
        <f t="shared" si="70"/>
        <v>11.5</v>
      </c>
      <c r="O307" s="30">
        <f t="shared" si="71"/>
        <v>0</v>
      </c>
      <c r="P307" s="29">
        <f t="shared" si="72"/>
        <v>0</v>
      </c>
      <c r="Q307" s="14"/>
      <c r="R307" s="14"/>
    </row>
    <row r="308" spans="1:18" s="2" customFormat="1" ht="12.75">
      <c r="A308" s="9"/>
      <c r="B308" s="9">
        <v>178</v>
      </c>
      <c r="C308" s="40"/>
      <c r="D308" s="27">
        <f t="shared" si="75"/>
        <v>416.6666666666667</v>
      </c>
      <c r="E308" s="27">
        <f t="shared" si="76"/>
        <v>-227.6041666666691</v>
      </c>
      <c r="F308" s="28">
        <f t="shared" si="77"/>
        <v>189.06249999999758</v>
      </c>
      <c r="G308" s="27">
        <f t="shared" si="73"/>
        <v>-24166.666666666923</v>
      </c>
      <c r="H308" s="29">
        <f t="shared" si="78"/>
        <v>11.5</v>
      </c>
      <c r="I308" s="30">
        <f t="shared" si="79"/>
        <v>0</v>
      </c>
      <c r="J308" s="31">
        <f t="shared" si="67"/>
        <v>1836.690721422347</v>
      </c>
      <c r="K308" s="27">
        <f t="shared" si="68"/>
        <v>-770.2610899094876</v>
      </c>
      <c r="L308" s="28">
        <f t="shared" si="69"/>
        <v>1066.4296315128593</v>
      </c>
      <c r="M308" s="27">
        <f t="shared" si="74"/>
        <v>-82211.76097284714</v>
      </c>
      <c r="N308" s="32">
        <f t="shared" si="70"/>
        <v>11.5</v>
      </c>
      <c r="O308" s="30">
        <f t="shared" si="71"/>
        <v>0</v>
      </c>
      <c r="P308" s="29">
        <f t="shared" si="72"/>
        <v>0</v>
      </c>
      <c r="Q308" s="14"/>
      <c r="R308" s="14"/>
    </row>
    <row r="309" spans="1:18" s="2" customFormat="1" ht="12.75">
      <c r="A309" s="9"/>
      <c r="B309" s="9">
        <v>179</v>
      </c>
      <c r="C309" s="40"/>
      <c r="D309" s="27">
        <f t="shared" si="75"/>
        <v>416.6666666666667</v>
      </c>
      <c r="E309" s="27">
        <f t="shared" si="76"/>
        <v>-231.59722222222467</v>
      </c>
      <c r="F309" s="28">
        <f t="shared" si="77"/>
        <v>185.069444444442</v>
      </c>
      <c r="G309" s="27">
        <f t="shared" si="73"/>
        <v>-24583.33333333359</v>
      </c>
      <c r="H309" s="29">
        <f t="shared" si="78"/>
        <v>11.5</v>
      </c>
      <c r="I309" s="30">
        <f t="shared" si="79"/>
        <v>0</v>
      </c>
      <c r="J309" s="31">
        <f t="shared" si="67"/>
        <v>1854.2923408359777</v>
      </c>
      <c r="K309" s="27">
        <f t="shared" si="68"/>
        <v>-787.8627093231185</v>
      </c>
      <c r="L309" s="28">
        <f t="shared" si="69"/>
        <v>1066.4296315128593</v>
      </c>
      <c r="M309" s="27">
        <f t="shared" si="74"/>
        <v>-84066.05331368312</v>
      </c>
      <c r="N309" s="32">
        <f t="shared" si="70"/>
        <v>11.5</v>
      </c>
      <c r="O309" s="30">
        <f t="shared" si="71"/>
        <v>0</v>
      </c>
      <c r="P309" s="29">
        <f t="shared" si="72"/>
        <v>0</v>
      </c>
      <c r="Q309" s="14"/>
      <c r="R309" s="14"/>
    </row>
    <row r="310" spans="1:18" s="2" customFormat="1" ht="12.75">
      <c r="A310" s="9"/>
      <c r="B310" s="9">
        <v>180</v>
      </c>
      <c r="C310" s="40"/>
      <c r="D310" s="27">
        <f t="shared" si="75"/>
        <v>416.6666666666667</v>
      </c>
      <c r="E310" s="27">
        <f t="shared" si="76"/>
        <v>-235.59027777778024</v>
      </c>
      <c r="F310" s="28">
        <f t="shared" si="77"/>
        <v>181.07638888888644</v>
      </c>
      <c r="G310" s="27">
        <f t="shared" si="73"/>
        <v>-25000.00000000026</v>
      </c>
      <c r="H310" s="29">
        <f t="shared" si="78"/>
        <v>11.5</v>
      </c>
      <c r="I310" s="30">
        <f t="shared" si="79"/>
        <v>0</v>
      </c>
      <c r="J310" s="31">
        <f t="shared" si="67"/>
        <v>1872.0626424356558</v>
      </c>
      <c r="K310" s="27">
        <f t="shared" si="68"/>
        <v>-805.6330109227965</v>
      </c>
      <c r="L310" s="28">
        <f t="shared" si="69"/>
        <v>1066.4296315128593</v>
      </c>
      <c r="M310" s="27">
        <f t="shared" si="74"/>
        <v>-85938.11595611878</v>
      </c>
      <c r="N310" s="32">
        <f t="shared" si="70"/>
        <v>11.5</v>
      </c>
      <c r="O310" s="30">
        <f t="shared" si="71"/>
        <v>0</v>
      </c>
      <c r="P310" s="29">
        <f t="shared" si="72"/>
        <v>0</v>
      </c>
      <c r="Q310" s="14"/>
      <c r="R310" s="14"/>
    </row>
    <row r="311" spans="1:18" s="5" customFormat="1" ht="12.75">
      <c r="A311" s="10">
        <v>26</v>
      </c>
      <c r="B311" s="10">
        <v>157</v>
      </c>
      <c r="C311" s="41"/>
      <c r="D311" s="33">
        <f t="shared" si="75"/>
        <v>416.6666666666667</v>
      </c>
      <c r="E311" s="33">
        <f t="shared" si="76"/>
        <v>-239.5833333333358</v>
      </c>
      <c r="F311" s="34">
        <f t="shared" si="77"/>
        <v>177.0833333333309</v>
      </c>
      <c r="G311" s="27">
        <f t="shared" si="73"/>
        <v>-25416.666666666926</v>
      </c>
      <c r="H311" s="35">
        <f t="shared" si="78"/>
        <v>11.5</v>
      </c>
      <c r="I311" s="36">
        <f t="shared" si="79"/>
        <v>0</v>
      </c>
      <c r="J311" s="37">
        <f>L311-K311</f>
        <v>1890.0032427589977</v>
      </c>
      <c r="K311" s="33">
        <f t="shared" si="68"/>
        <v>-823.5736112461383</v>
      </c>
      <c r="L311" s="34">
        <f t="shared" si="69"/>
        <v>1066.4296315128593</v>
      </c>
      <c r="M311" s="27">
        <f t="shared" si="74"/>
        <v>-87828.11919887777</v>
      </c>
      <c r="N311" s="38">
        <f t="shared" si="70"/>
        <v>11.5</v>
      </c>
      <c r="O311" s="36">
        <f t="shared" si="71"/>
        <v>0</v>
      </c>
      <c r="P311" s="35">
        <f t="shared" si="72"/>
        <v>0</v>
      </c>
      <c r="Q311" s="15"/>
      <c r="R311" s="15"/>
    </row>
    <row r="312" spans="1:18" s="5" customFormat="1" ht="12.75">
      <c r="A312" s="10"/>
      <c r="B312" s="10">
        <v>158</v>
      </c>
      <c r="C312" s="41"/>
      <c r="D312" s="33">
        <f t="shared" si="75"/>
        <v>416.6666666666667</v>
      </c>
      <c r="E312" s="33">
        <f t="shared" si="76"/>
        <v>-243.5763888888914</v>
      </c>
      <c r="F312" s="34">
        <f t="shared" si="77"/>
        <v>173.0902777777753</v>
      </c>
      <c r="G312" s="27">
        <f t="shared" si="73"/>
        <v>-25833.333333333594</v>
      </c>
      <c r="H312" s="35">
        <f t="shared" si="78"/>
        <v>11.5</v>
      </c>
      <c r="I312" s="36">
        <f t="shared" si="79"/>
        <v>0</v>
      </c>
      <c r="J312" s="37">
        <f t="shared" si="67"/>
        <v>1908.115773835438</v>
      </c>
      <c r="K312" s="33">
        <f t="shared" si="68"/>
        <v>-841.6861423225787</v>
      </c>
      <c r="L312" s="34">
        <f t="shared" si="69"/>
        <v>1066.4296315128593</v>
      </c>
      <c r="M312" s="27">
        <f t="shared" si="74"/>
        <v>-89736.23497271321</v>
      </c>
      <c r="N312" s="38">
        <f t="shared" si="70"/>
        <v>11.5</v>
      </c>
      <c r="O312" s="36">
        <f t="shared" si="71"/>
        <v>0</v>
      </c>
      <c r="P312" s="35">
        <f t="shared" si="72"/>
        <v>0</v>
      </c>
      <c r="Q312" s="15"/>
      <c r="R312" s="15"/>
    </row>
    <row r="313" spans="1:18" s="5" customFormat="1" ht="12.75">
      <c r="A313" s="10"/>
      <c r="B313" s="10">
        <v>159</v>
      </c>
      <c r="C313" s="41"/>
      <c r="D313" s="33">
        <f t="shared" si="75"/>
        <v>416.6666666666667</v>
      </c>
      <c r="E313" s="33">
        <f t="shared" si="76"/>
        <v>-247.56944444444696</v>
      </c>
      <c r="F313" s="34">
        <f t="shared" si="77"/>
        <v>169.09722222221973</v>
      </c>
      <c r="G313" s="27">
        <f t="shared" si="73"/>
        <v>-26250.000000000262</v>
      </c>
      <c r="H313" s="35">
        <f t="shared" si="78"/>
        <v>11.5</v>
      </c>
      <c r="I313" s="36">
        <f t="shared" si="79"/>
        <v>0</v>
      </c>
      <c r="J313" s="37">
        <f t="shared" si="67"/>
        <v>1926.4018833346943</v>
      </c>
      <c r="K313" s="33">
        <f t="shared" si="68"/>
        <v>-859.972251821835</v>
      </c>
      <c r="L313" s="34">
        <f t="shared" si="69"/>
        <v>1066.4296315128593</v>
      </c>
      <c r="M313" s="27">
        <f t="shared" si="74"/>
        <v>-91662.6368560479</v>
      </c>
      <c r="N313" s="38">
        <f t="shared" si="70"/>
        <v>11.5</v>
      </c>
      <c r="O313" s="36">
        <f t="shared" si="71"/>
        <v>0</v>
      </c>
      <c r="P313" s="35">
        <f t="shared" si="72"/>
        <v>0</v>
      </c>
      <c r="Q313" s="15"/>
      <c r="R313" s="15"/>
    </row>
    <row r="314" spans="1:18" s="5" customFormat="1" ht="12.75">
      <c r="A314" s="10"/>
      <c r="B314" s="10">
        <v>160</v>
      </c>
      <c r="C314" s="41"/>
      <c r="D314" s="33">
        <f t="shared" si="75"/>
        <v>416.6666666666667</v>
      </c>
      <c r="E314" s="33">
        <f t="shared" si="76"/>
        <v>-251.56250000000253</v>
      </c>
      <c r="F314" s="34">
        <f t="shared" si="77"/>
        <v>165.10416666666416</v>
      </c>
      <c r="G314" s="27">
        <f t="shared" si="73"/>
        <v>-26666.66666666693</v>
      </c>
      <c r="H314" s="35">
        <f t="shared" si="78"/>
        <v>11.5</v>
      </c>
      <c r="I314" s="36">
        <f t="shared" si="79"/>
        <v>0</v>
      </c>
      <c r="J314" s="37">
        <f t="shared" si="67"/>
        <v>1944.8632347166517</v>
      </c>
      <c r="K314" s="33">
        <f t="shared" si="68"/>
        <v>-878.4336032037924</v>
      </c>
      <c r="L314" s="34">
        <f t="shared" si="69"/>
        <v>1066.4296315128593</v>
      </c>
      <c r="M314" s="27">
        <f t="shared" si="74"/>
        <v>-93607.50009076456</v>
      </c>
      <c r="N314" s="38">
        <f t="shared" si="70"/>
        <v>11.5</v>
      </c>
      <c r="O314" s="36">
        <f t="shared" si="71"/>
        <v>0</v>
      </c>
      <c r="P314" s="35">
        <f t="shared" si="72"/>
        <v>0</v>
      </c>
      <c r="Q314" s="15"/>
      <c r="R314" s="15"/>
    </row>
    <row r="315" spans="1:18" s="5" customFormat="1" ht="12.75">
      <c r="A315" s="10"/>
      <c r="B315" s="10">
        <v>161</v>
      </c>
      <c r="C315" s="41"/>
      <c r="D315" s="33">
        <f t="shared" si="75"/>
        <v>416.6666666666667</v>
      </c>
      <c r="E315" s="33">
        <f t="shared" si="76"/>
        <v>-255.55555555555807</v>
      </c>
      <c r="F315" s="34">
        <f t="shared" si="77"/>
        <v>161.1111111111086</v>
      </c>
      <c r="G315" s="27">
        <f t="shared" si="73"/>
        <v>-27083.333333333598</v>
      </c>
      <c r="H315" s="35">
        <f t="shared" si="78"/>
        <v>11.5</v>
      </c>
      <c r="I315" s="36">
        <f t="shared" si="79"/>
        <v>0</v>
      </c>
      <c r="J315" s="37">
        <f t="shared" si="67"/>
        <v>1963.5015073826862</v>
      </c>
      <c r="K315" s="33">
        <f t="shared" si="68"/>
        <v>-897.0718758698271</v>
      </c>
      <c r="L315" s="34">
        <f t="shared" si="69"/>
        <v>1066.4296315128593</v>
      </c>
      <c r="M315" s="27">
        <f t="shared" si="74"/>
        <v>-95571.00159814724</v>
      </c>
      <c r="N315" s="38">
        <f t="shared" si="70"/>
        <v>11.5</v>
      </c>
      <c r="O315" s="36">
        <f t="shared" si="71"/>
        <v>0</v>
      </c>
      <c r="P315" s="35">
        <f t="shared" si="72"/>
        <v>0</v>
      </c>
      <c r="Q315" s="15"/>
      <c r="R315" s="15"/>
    </row>
    <row r="316" spans="1:18" s="5" customFormat="1" ht="12.75">
      <c r="A316" s="10"/>
      <c r="B316" s="10">
        <v>162</v>
      </c>
      <c r="C316" s="41"/>
      <c r="D316" s="33">
        <f t="shared" si="75"/>
        <v>416.6666666666667</v>
      </c>
      <c r="E316" s="33">
        <f t="shared" si="76"/>
        <v>-259.54861111111364</v>
      </c>
      <c r="F316" s="34">
        <f t="shared" si="77"/>
        <v>157.11805555555304</v>
      </c>
      <c r="G316" s="27">
        <f t="shared" si="73"/>
        <v>-27500.000000000266</v>
      </c>
      <c r="H316" s="35">
        <f t="shared" si="78"/>
        <v>11.5</v>
      </c>
      <c r="I316" s="36">
        <f t="shared" si="79"/>
        <v>0</v>
      </c>
      <c r="J316" s="37">
        <f t="shared" si="67"/>
        <v>1982.318396828437</v>
      </c>
      <c r="K316" s="33">
        <f t="shared" si="68"/>
        <v>-915.8887653155776</v>
      </c>
      <c r="L316" s="34">
        <f t="shared" si="69"/>
        <v>1066.4296315128593</v>
      </c>
      <c r="M316" s="27">
        <f t="shared" si="74"/>
        <v>-97553.31999497568</v>
      </c>
      <c r="N316" s="38">
        <f t="shared" si="70"/>
        <v>11.5</v>
      </c>
      <c r="O316" s="36">
        <f t="shared" si="71"/>
        <v>0</v>
      </c>
      <c r="P316" s="35">
        <f t="shared" si="72"/>
        <v>0</v>
      </c>
      <c r="Q316" s="15"/>
      <c r="R316" s="15"/>
    </row>
    <row r="317" spans="1:18" s="5" customFormat="1" ht="12.75">
      <c r="A317" s="10"/>
      <c r="B317" s="10">
        <v>163</v>
      </c>
      <c r="C317" s="41"/>
      <c r="D317" s="33">
        <f t="shared" si="75"/>
        <v>416.6666666666667</v>
      </c>
      <c r="E317" s="33">
        <f t="shared" si="76"/>
        <v>-263.5416666666692</v>
      </c>
      <c r="F317" s="34">
        <f t="shared" si="77"/>
        <v>153.1249999999975</v>
      </c>
      <c r="G317" s="27">
        <f t="shared" si="73"/>
        <v>-27916.666666666933</v>
      </c>
      <c r="H317" s="35">
        <f t="shared" si="78"/>
        <v>11.5</v>
      </c>
      <c r="I317" s="36">
        <f t="shared" si="79"/>
        <v>0</v>
      </c>
      <c r="J317" s="37">
        <f t="shared" si="67"/>
        <v>2001.315614798043</v>
      </c>
      <c r="K317" s="33">
        <f t="shared" si="68"/>
        <v>-934.8859832851837</v>
      </c>
      <c r="L317" s="34">
        <f t="shared" si="69"/>
        <v>1066.4296315128593</v>
      </c>
      <c r="M317" s="27">
        <f t="shared" si="74"/>
        <v>-99554.63560977373</v>
      </c>
      <c r="N317" s="38">
        <f t="shared" si="70"/>
        <v>11.5</v>
      </c>
      <c r="O317" s="36">
        <f t="shared" si="71"/>
        <v>0</v>
      </c>
      <c r="P317" s="35">
        <f t="shared" si="72"/>
        <v>0</v>
      </c>
      <c r="Q317" s="15"/>
      <c r="R317" s="15"/>
    </row>
    <row r="318" spans="1:18" s="5" customFormat="1" ht="12.75">
      <c r="A318" s="10"/>
      <c r="B318" s="10">
        <v>164</v>
      </c>
      <c r="C318" s="41"/>
      <c r="D318" s="33">
        <f t="shared" si="75"/>
        <v>416.6666666666667</v>
      </c>
      <c r="E318" s="33">
        <f t="shared" si="76"/>
        <v>-267.53472222222473</v>
      </c>
      <c r="F318" s="34">
        <f t="shared" si="77"/>
        <v>149.13194444444196</v>
      </c>
      <c r="G318" s="27">
        <f t="shared" si="73"/>
        <v>-28333.3333333336</v>
      </c>
      <c r="H318" s="35">
        <f t="shared" si="78"/>
        <v>11.5</v>
      </c>
      <c r="I318" s="36">
        <f t="shared" si="79"/>
        <v>0</v>
      </c>
      <c r="J318" s="37">
        <f t="shared" si="67"/>
        <v>2020.4948894398576</v>
      </c>
      <c r="K318" s="33">
        <f t="shared" si="68"/>
        <v>-954.0652579269982</v>
      </c>
      <c r="L318" s="34">
        <f t="shared" si="69"/>
        <v>1066.4296315128593</v>
      </c>
      <c r="M318" s="27">
        <f t="shared" si="74"/>
        <v>-101575.13049921358</v>
      </c>
      <c r="N318" s="38">
        <f t="shared" si="70"/>
        <v>11.5</v>
      </c>
      <c r="O318" s="36">
        <f t="shared" si="71"/>
        <v>0</v>
      </c>
      <c r="P318" s="35">
        <f t="shared" si="72"/>
        <v>0</v>
      </c>
      <c r="Q318" s="15"/>
      <c r="R318" s="15"/>
    </row>
    <row r="319" spans="1:18" s="5" customFormat="1" ht="12.75">
      <c r="A319" s="10"/>
      <c r="B319" s="10">
        <v>165</v>
      </c>
      <c r="C319" s="41"/>
      <c r="D319" s="33">
        <f t="shared" si="75"/>
        <v>416.6666666666667</v>
      </c>
      <c r="E319" s="33">
        <f t="shared" si="76"/>
        <v>-271.52777777778033</v>
      </c>
      <c r="F319" s="34">
        <f t="shared" si="77"/>
        <v>145.13888888888636</v>
      </c>
      <c r="G319" s="27">
        <f t="shared" si="73"/>
        <v>-28750.00000000027</v>
      </c>
      <c r="H319" s="35">
        <f t="shared" si="78"/>
        <v>11.5</v>
      </c>
      <c r="I319" s="36">
        <f t="shared" si="79"/>
        <v>0</v>
      </c>
      <c r="J319" s="37">
        <f t="shared" si="67"/>
        <v>2039.8579654636562</v>
      </c>
      <c r="K319" s="33">
        <f t="shared" si="68"/>
        <v>-973.428333950797</v>
      </c>
      <c r="L319" s="34">
        <f t="shared" si="69"/>
        <v>1066.4296315128593</v>
      </c>
      <c r="M319" s="27">
        <f t="shared" si="74"/>
        <v>-103614.98846467724</v>
      </c>
      <c r="N319" s="38">
        <f t="shared" si="70"/>
        <v>11.5</v>
      </c>
      <c r="O319" s="36">
        <f t="shared" si="71"/>
        <v>0</v>
      </c>
      <c r="P319" s="35">
        <f t="shared" si="72"/>
        <v>0</v>
      </c>
      <c r="Q319" s="15"/>
      <c r="R319" s="15"/>
    </row>
    <row r="320" spans="1:18" s="5" customFormat="1" ht="12.75">
      <c r="A320" s="10"/>
      <c r="B320" s="10">
        <v>166</v>
      </c>
      <c r="C320" s="41"/>
      <c r="D320" s="33">
        <f t="shared" si="75"/>
        <v>416.6666666666667</v>
      </c>
      <c r="E320" s="33">
        <f t="shared" si="76"/>
        <v>-275.52083333333593</v>
      </c>
      <c r="F320" s="34">
        <f t="shared" si="77"/>
        <v>141.14583333333076</v>
      </c>
      <c r="G320" s="27">
        <f t="shared" si="73"/>
        <v>-29166.666666666937</v>
      </c>
      <c r="H320" s="35">
        <f t="shared" si="78"/>
        <v>11.5</v>
      </c>
      <c r="I320" s="36">
        <f t="shared" si="79"/>
        <v>0</v>
      </c>
      <c r="J320" s="37">
        <f t="shared" si="67"/>
        <v>2059.4066042993495</v>
      </c>
      <c r="K320" s="33">
        <f t="shared" si="68"/>
        <v>-992.9769727864901</v>
      </c>
      <c r="L320" s="34">
        <f t="shared" si="69"/>
        <v>1066.4296315128593</v>
      </c>
      <c r="M320" s="27">
        <f t="shared" si="74"/>
        <v>-105674.39506897659</v>
      </c>
      <c r="N320" s="38">
        <f t="shared" si="70"/>
        <v>11.5</v>
      </c>
      <c r="O320" s="36">
        <f t="shared" si="71"/>
        <v>0</v>
      </c>
      <c r="P320" s="35">
        <f t="shared" si="72"/>
        <v>0</v>
      </c>
      <c r="Q320" s="15"/>
      <c r="R320" s="15"/>
    </row>
    <row r="321" spans="1:18" s="5" customFormat="1" ht="12.75">
      <c r="A321" s="10"/>
      <c r="B321" s="10">
        <v>167</v>
      </c>
      <c r="C321" s="41"/>
      <c r="D321" s="33">
        <f t="shared" si="75"/>
        <v>416.6666666666667</v>
      </c>
      <c r="E321" s="33">
        <f t="shared" si="76"/>
        <v>-279.5138888888915</v>
      </c>
      <c r="F321" s="34">
        <f t="shared" si="77"/>
        <v>137.1527777777752</v>
      </c>
      <c r="G321" s="27">
        <f t="shared" si="73"/>
        <v>-29583.333333333605</v>
      </c>
      <c r="H321" s="35">
        <f t="shared" si="78"/>
        <v>11.5</v>
      </c>
      <c r="I321" s="36">
        <f t="shared" si="79"/>
        <v>0</v>
      </c>
      <c r="J321" s="37">
        <f t="shared" si="67"/>
        <v>2079.142584257218</v>
      </c>
      <c r="K321" s="33">
        <f t="shared" si="68"/>
        <v>-1012.712952744359</v>
      </c>
      <c r="L321" s="34">
        <f t="shared" si="69"/>
        <v>1066.4296315128593</v>
      </c>
      <c r="M321" s="27">
        <f t="shared" si="74"/>
        <v>-107753.53765323381</v>
      </c>
      <c r="N321" s="38">
        <f t="shared" si="70"/>
        <v>11.5</v>
      </c>
      <c r="O321" s="36">
        <f t="shared" si="71"/>
        <v>0</v>
      </c>
      <c r="P321" s="35">
        <f t="shared" si="72"/>
        <v>0</v>
      </c>
      <c r="Q321" s="15"/>
      <c r="R321" s="15"/>
    </row>
    <row r="322" spans="1:18" s="5" customFormat="1" ht="12.75">
      <c r="A322" s="10"/>
      <c r="B322" s="10">
        <v>168</v>
      </c>
      <c r="C322" s="41"/>
      <c r="D322" s="33">
        <f t="shared" si="75"/>
        <v>416.6666666666667</v>
      </c>
      <c r="E322" s="33">
        <f t="shared" si="76"/>
        <v>-283.506944444447</v>
      </c>
      <c r="F322" s="34">
        <f t="shared" si="77"/>
        <v>133.15972222221967</v>
      </c>
      <c r="G322" s="27">
        <f t="shared" si="73"/>
        <v>-30000.000000000273</v>
      </c>
      <c r="H322" s="35">
        <f t="shared" si="78"/>
        <v>11.5</v>
      </c>
      <c r="I322" s="36">
        <f t="shared" si="79"/>
        <v>0</v>
      </c>
      <c r="J322" s="37">
        <f t="shared" si="67"/>
        <v>2099.067700689683</v>
      </c>
      <c r="K322" s="33">
        <f t="shared" si="68"/>
        <v>-1032.638069176824</v>
      </c>
      <c r="L322" s="34">
        <f t="shared" si="69"/>
        <v>1066.4296315128593</v>
      </c>
      <c r="M322" s="27">
        <f t="shared" si="74"/>
        <v>-109852.6053539235</v>
      </c>
      <c r="N322" s="38">
        <f t="shared" si="70"/>
        <v>11.5</v>
      </c>
      <c r="O322" s="36">
        <f t="shared" si="71"/>
        <v>0</v>
      </c>
      <c r="P322" s="35">
        <f t="shared" si="72"/>
        <v>0</v>
      </c>
      <c r="Q322" s="15"/>
      <c r="R322" s="15"/>
    </row>
    <row r="323" spans="1:18" s="2" customFormat="1" ht="12.75">
      <c r="A323" s="9">
        <v>27</v>
      </c>
      <c r="B323" s="9">
        <v>169</v>
      </c>
      <c r="C323" s="40"/>
      <c r="D323" s="27">
        <f t="shared" si="75"/>
        <v>416.6666666666667</v>
      </c>
      <c r="E323" s="27">
        <f t="shared" si="76"/>
        <v>-287.5000000000026</v>
      </c>
      <c r="F323" s="28">
        <f t="shared" si="77"/>
        <v>129.16666666666407</v>
      </c>
      <c r="G323" s="27">
        <f t="shared" si="73"/>
        <v>-30416.66666666694</v>
      </c>
      <c r="H323" s="29">
        <f t="shared" si="78"/>
        <v>11.5</v>
      </c>
      <c r="I323" s="30">
        <f t="shared" si="79"/>
        <v>0</v>
      </c>
      <c r="J323" s="31">
        <f t="shared" si="67"/>
        <v>2119.183766154626</v>
      </c>
      <c r="K323" s="27">
        <f t="shared" si="68"/>
        <v>-1052.7541346417668</v>
      </c>
      <c r="L323" s="28">
        <f t="shared" si="69"/>
        <v>1066.4296315128593</v>
      </c>
      <c r="M323" s="27">
        <f t="shared" si="74"/>
        <v>-111971.78912007813</v>
      </c>
      <c r="N323" s="32">
        <f t="shared" si="70"/>
        <v>11.5</v>
      </c>
      <c r="O323" s="30">
        <f t="shared" si="71"/>
        <v>0</v>
      </c>
      <c r="P323" s="29">
        <f t="shared" si="72"/>
        <v>0</v>
      </c>
      <c r="Q323" s="14"/>
      <c r="R323" s="14"/>
    </row>
    <row r="324" spans="1:18" s="2" customFormat="1" ht="12.75">
      <c r="A324" s="9"/>
      <c r="B324" s="9">
        <v>170</v>
      </c>
      <c r="C324" s="40"/>
      <c r="D324" s="27">
        <f t="shared" si="75"/>
        <v>416.6666666666667</v>
      </c>
      <c r="E324" s="27">
        <f t="shared" si="76"/>
        <v>-291.4930555555582</v>
      </c>
      <c r="F324" s="28">
        <f t="shared" si="77"/>
        <v>125.17361111110847</v>
      </c>
      <c r="G324" s="27">
        <f t="shared" si="73"/>
        <v>-30833.33333333361</v>
      </c>
      <c r="H324" s="29">
        <f t="shared" si="78"/>
        <v>11.5</v>
      </c>
      <c r="I324" s="30">
        <f t="shared" si="79"/>
        <v>0</v>
      </c>
      <c r="J324" s="31">
        <f t="shared" si="67"/>
        <v>2139.4926105802747</v>
      </c>
      <c r="K324" s="27">
        <f t="shared" si="68"/>
        <v>-1073.0629790674154</v>
      </c>
      <c r="L324" s="28">
        <f t="shared" si="69"/>
        <v>1066.4296315128593</v>
      </c>
      <c r="M324" s="27">
        <f t="shared" si="74"/>
        <v>-114111.2817306584</v>
      </c>
      <c r="N324" s="32">
        <f t="shared" si="70"/>
        <v>11.5</v>
      </c>
      <c r="O324" s="30">
        <f t="shared" si="71"/>
        <v>0</v>
      </c>
      <c r="P324" s="29">
        <f t="shared" si="72"/>
        <v>0</v>
      </c>
      <c r="Q324" s="14"/>
      <c r="R324" s="14"/>
    </row>
    <row r="325" spans="1:18" s="2" customFormat="1" ht="12.75">
      <c r="A325" s="9"/>
      <c r="B325" s="9">
        <v>171</v>
      </c>
      <c r="C325" s="40"/>
      <c r="D325" s="27">
        <f t="shared" si="75"/>
        <v>416.6666666666667</v>
      </c>
      <c r="E325" s="27">
        <f t="shared" si="76"/>
        <v>-295.48611111111376</v>
      </c>
      <c r="F325" s="28">
        <f t="shared" si="77"/>
        <v>121.18055555555293</v>
      </c>
      <c r="G325" s="27">
        <f t="shared" si="73"/>
        <v>-31250.000000000276</v>
      </c>
      <c r="H325" s="29">
        <f t="shared" si="78"/>
        <v>11.5</v>
      </c>
      <c r="I325" s="30">
        <f t="shared" si="79"/>
        <v>0</v>
      </c>
      <c r="J325" s="31">
        <f t="shared" si="67"/>
        <v>2159.996081431669</v>
      </c>
      <c r="K325" s="27">
        <f t="shared" si="68"/>
        <v>-1093.5664499188097</v>
      </c>
      <c r="L325" s="28">
        <f t="shared" si="69"/>
        <v>1066.4296315128593</v>
      </c>
      <c r="M325" s="27">
        <f t="shared" si="74"/>
        <v>-116271.27781209008</v>
      </c>
      <c r="N325" s="32">
        <f t="shared" si="70"/>
        <v>11.5</v>
      </c>
      <c r="O325" s="30">
        <f t="shared" si="71"/>
        <v>0</v>
      </c>
      <c r="P325" s="29">
        <f t="shared" si="72"/>
        <v>0</v>
      </c>
      <c r="Q325" s="14"/>
      <c r="R325" s="14"/>
    </row>
    <row r="326" spans="1:18" s="2" customFormat="1" ht="12.75">
      <c r="A326" s="9"/>
      <c r="B326" s="9">
        <v>172</v>
      </c>
      <c r="C326" s="40"/>
      <c r="D326" s="27">
        <f t="shared" si="75"/>
        <v>416.6666666666667</v>
      </c>
      <c r="E326" s="27">
        <f t="shared" si="76"/>
        <v>-299.4791666666693</v>
      </c>
      <c r="F326" s="28">
        <f t="shared" si="77"/>
        <v>117.18749999999739</v>
      </c>
      <c r="G326" s="27">
        <f t="shared" si="73"/>
        <v>-31666.666666666944</v>
      </c>
      <c r="H326" s="29">
        <f t="shared" si="78"/>
        <v>11.5</v>
      </c>
      <c r="I326" s="30">
        <f t="shared" si="79"/>
        <v>0</v>
      </c>
      <c r="J326" s="31">
        <f t="shared" si="67"/>
        <v>2180.696043878723</v>
      </c>
      <c r="K326" s="27">
        <f t="shared" si="68"/>
        <v>-1114.2664123658633</v>
      </c>
      <c r="L326" s="28">
        <f t="shared" si="69"/>
        <v>1066.4296315128593</v>
      </c>
      <c r="M326" s="27">
        <f t="shared" si="74"/>
        <v>-118451.9738559688</v>
      </c>
      <c r="N326" s="32">
        <f t="shared" si="70"/>
        <v>11.5</v>
      </c>
      <c r="O326" s="30">
        <f t="shared" si="71"/>
        <v>0</v>
      </c>
      <c r="P326" s="29">
        <f t="shared" si="72"/>
        <v>0</v>
      </c>
      <c r="Q326" s="14"/>
      <c r="R326" s="14"/>
    </row>
    <row r="327" spans="1:18" s="2" customFormat="1" ht="12.75">
      <c r="A327" s="9"/>
      <c r="B327" s="9">
        <v>173</v>
      </c>
      <c r="C327" s="40"/>
      <c r="D327" s="27">
        <f t="shared" si="75"/>
        <v>416.6666666666667</v>
      </c>
      <c r="E327" s="27">
        <f t="shared" si="76"/>
        <v>-303.4722222222249</v>
      </c>
      <c r="F327" s="28">
        <f t="shared" si="77"/>
        <v>113.19444444444179</v>
      </c>
      <c r="G327" s="27">
        <f t="shared" si="73"/>
        <v>-32083.333333333612</v>
      </c>
      <c r="H327" s="29">
        <f t="shared" si="78"/>
        <v>11.5</v>
      </c>
      <c r="I327" s="30">
        <f t="shared" si="79"/>
        <v>0</v>
      </c>
      <c r="J327" s="31">
        <f aca="true" t="shared" si="80" ref="J327:J334">L327-K327</f>
        <v>2201.594380965894</v>
      </c>
      <c r="K327" s="27">
        <f aca="true" t="shared" si="81" ref="K327:K350">M326*N326/100/12</f>
        <v>-1135.1647494530343</v>
      </c>
      <c r="L327" s="28">
        <f aca="true" t="shared" si="82" ref="L327:L350">L326</f>
        <v>1066.4296315128593</v>
      </c>
      <c r="M327" s="27">
        <f t="shared" si="74"/>
        <v>-120653.56823693469</v>
      </c>
      <c r="N327" s="32">
        <f aca="true" t="shared" si="83" ref="N327:N350">N326</f>
        <v>11.5</v>
      </c>
      <c r="O327" s="30">
        <f aca="true" t="shared" si="84" ref="O327:O350">IF(K327&gt;0,K327,0)</f>
        <v>0</v>
      </c>
      <c r="P327" s="29">
        <f aca="true" t="shared" si="85" ref="P327:P350">IF(K327&gt;0,1,0)</f>
        <v>0</v>
      </c>
      <c r="Q327" s="14"/>
      <c r="R327" s="14"/>
    </row>
    <row r="328" spans="1:18" s="2" customFormat="1" ht="12.75">
      <c r="A328" s="9"/>
      <c r="B328" s="9">
        <v>174</v>
      </c>
      <c r="C328" s="40"/>
      <c r="D328" s="27">
        <f t="shared" si="75"/>
        <v>416.6666666666667</v>
      </c>
      <c r="E328" s="27">
        <f t="shared" si="76"/>
        <v>-307.46527777778044</v>
      </c>
      <c r="F328" s="28">
        <f t="shared" si="77"/>
        <v>109.20138888888624</v>
      </c>
      <c r="G328" s="27">
        <f t="shared" si="73"/>
        <v>-32500.00000000028</v>
      </c>
      <c r="H328" s="29">
        <f t="shared" si="78"/>
        <v>11.5</v>
      </c>
      <c r="I328" s="30">
        <f t="shared" si="79"/>
        <v>0</v>
      </c>
      <c r="J328" s="31">
        <f t="shared" si="80"/>
        <v>2222.6929937834834</v>
      </c>
      <c r="K328" s="27">
        <f t="shared" si="81"/>
        <v>-1156.2633622706242</v>
      </c>
      <c r="L328" s="28">
        <f t="shared" si="82"/>
        <v>1066.4296315128593</v>
      </c>
      <c r="M328" s="27">
        <f t="shared" si="74"/>
        <v>-122876.26123071817</v>
      </c>
      <c r="N328" s="32">
        <f t="shared" si="83"/>
        <v>11.5</v>
      </c>
      <c r="O328" s="30">
        <f t="shared" si="84"/>
        <v>0</v>
      </c>
      <c r="P328" s="29">
        <f t="shared" si="85"/>
        <v>0</v>
      </c>
      <c r="Q328" s="14"/>
      <c r="R328" s="14"/>
    </row>
    <row r="329" spans="1:18" s="2" customFormat="1" ht="12.75">
      <c r="A329" s="9"/>
      <c r="B329" s="9">
        <v>175</v>
      </c>
      <c r="C329" s="40"/>
      <c r="D329" s="27">
        <f t="shared" si="75"/>
        <v>416.6666666666667</v>
      </c>
      <c r="E329" s="27">
        <f t="shared" si="76"/>
        <v>-311.458333333336</v>
      </c>
      <c r="F329" s="28">
        <f t="shared" si="77"/>
        <v>105.2083333333307</v>
      </c>
      <c r="G329" s="27">
        <f t="shared" si="73"/>
        <v>-32916.66666666695</v>
      </c>
      <c r="H329" s="29">
        <f t="shared" si="78"/>
        <v>11.5</v>
      </c>
      <c r="I329" s="30">
        <f t="shared" si="79"/>
        <v>0</v>
      </c>
      <c r="J329" s="31">
        <f t="shared" si="80"/>
        <v>2243.993801640575</v>
      </c>
      <c r="K329" s="27">
        <f t="shared" si="81"/>
        <v>-1177.5641701277157</v>
      </c>
      <c r="L329" s="28">
        <f t="shared" si="82"/>
        <v>1066.4296315128593</v>
      </c>
      <c r="M329" s="27">
        <f t="shared" si="74"/>
        <v>-125120.25503235875</v>
      </c>
      <c r="N329" s="32">
        <f t="shared" si="83"/>
        <v>11.5</v>
      </c>
      <c r="O329" s="30">
        <f t="shared" si="84"/>
        <v>0</v>
      </c>
      <c r="P329" s="29">
        <f t="shared" si="85"/>
        <v>0</v>
      </c>
      <c r="Q329" s="14"/>
      <c r="R329" s="14"/>
    </row>
    <row r="330" spans="1:18" s="2" customFormat="1" ht="12.75">
      <c r="A330" s="9"/>
      <c r="B330" s="9">
        <v>176</v>
      </c>
      <c r="C330" s="40"/>
      <c r="D330" s="27">
        <f t="shared" si="75"/>
        <v>416.6666666666667</v>
      </c>
      <c r="E330" s="27">
        <f t="shared" si="76"/>
        <v>-315.4513888888916</v>
      </c>
      <c r="F330" s="28">
        <f t="shared" si="77"/>
        <v>101.2152777777751</v>
      </c>
      <c r="G330" s="27">
        <f t="shared" si="73"/>
        <v>-33333.33333333361</v>
      </c>
      <c r="H330" s="29">
        <f t="shared" si="78"/>
        <v>11.5</v>
      </c>
      <c r="I330" s="30">
        <f t="shared" si="79"/>
        <v>0</v>
      </c>
      <c r="J330" s="31">
        <f t="shared" si="80"/>
        <v>2265.4987422396307</v>
      </c>
      <c r="K330" s="27">
        <f t="shared" si="81"/>
        <v>-1199.0691107267714</v>
      </c>
      <c r="L330" s="28">
        <f t="shared" si="82"/>
        <v>1066.4296315128593</v>
      </c>
      <c r="M330" s="27">
        <f t="shared" si="74"/>
        <v>-127385.75377459839</v>
      </c>
      <c r="N330" s="32">
        <f t="shared" si="83"/>
        <v>11.5</v>
      </c>
      <c r="O330" s="30">
        <f t="shared" si="84"/>
        <v>0</v>
      </c>
      <c r="P330" s="29">
        <f t="shared" si="85"/>
        <v>0</v>
      </c>
      <c r="Q330" s="14"/>
      <c r="R330" s="14"/>
    </row>
    <row r="331" spans="1:18" s="2" customFormat="1" ht="12.75">
      <c r="A331" s="9"/>
      <c r="B331" s="9">
        <v>177</v>
      </c>
      <c r="C331" s="40"/>
      <c r="D331" s="27">
        <f t="shared" si="75"/>
        <v>416.6666666666667</v>
      </c>
      <c r="E331" s="27">
        <f t="shared" si="76"/>
        <v>-319.44444444444713</v>
      </c>
      <c r="F331" s="28">
        <f t="shared" si="77"/>
        <v>97.22222222221956</v>
      </c>
      <c r="G331" s="27">
        <f t="shared" si="73"/>
        <v>-33750.00000000028</v>
      </c>
      <c r="H331" s="29">
        <f t="shared" si="78"/>
        <v>11.5</v>
      </c>
      <c r="I331" s="30">
        <f t="shared" si="79"/>
        <v>0</v>
      </c>
      <c r="J331" s="31">
        <f t="shared" si="80"/>
        <v>2287.2097718527602</v>
      </c>
      <c r="K331" s="27">
        <f t="shared" si="81"/>
        <v>-1220.7801403399012</v>
      </c>
      <c r="L331" s="28">
        <f t="shared" si="82"/>
        <v>1066.4296315128593</v>
      </c>
      <c r="M331" s="27">
        <f t="shared" si="74"/>
        <v>-129672.96354645115</v>
      </c>
      <c r="N331" s="32">
        <f t="shared" si="83"/>
        <v>11.5</v>
      </c>
      <c r="O331" s="30">
        <f t="shared" si="84"/>
        <v>0</v>
      </c>
      <c r="P331" s="29">
        <f t="shared" si="85"/>
        <v>0</v>
      </c>
      <c r="Q331" s="14"/>
      <c r="R331" s="14"/>
    </row>
    <row r="332" spans="1:18" s="2" customFormat="1" ht="12.75">
      <c r="A332" s="9"/>
      <c r="B332" s="9">
        <v>178</v>
      </c>
      <c r="C332" s="40"/>
      <c r="D332" s="27">
        <f t="shared" si="75"/>
        <v>416.6666666666667</v>
      </c>
      <c r="E332" s="27">
        <f t="shared" si="76"/>
        <v>-323.4375000000027</v>
      </c>
      <c r="F332" s="28">
        <f t="shared" si="77"/>
        <v>93.22916666666401</v>
      </c>
      <c r="G332" s="27">
        <f aca="true" t="shared" si="86" ref="G332:G370">G331-D332-C332</f>
        <v>-34166.66666666694</v>
      </c>
      <c r="H332" s="29">
        <f t="shared" si="78"/>
        <v>11.5</v>
      </c>
      <c r="I332" s="30">
        <f t="shared" si="79"/>
        <v>0</v>
      </c>
      <c r="J332" s="31">
        <f t="shared" si="80"/>
        <v>2309.128865499683</v>
      </c>
      <c r="K332" s="27">
        <f t="shared" si="81"/>
        <v>-1242.6992339868236</v>
      </c>
      <c r="L332" s="28">
        <f t="shared" si="82"/>
        <v>1066.4296315128593</v>
      </c>
      <c r="M332" s="27">
        <f aca="true" t="shared" si="87" ref="M332:M370">M331-J332-C332</f>
        <v>-131982.09241195084</v>
      </c>
      <c r="N332" s="32">
        <f t="shared" si="83"/>
        <v>11.5</v>
      </c>
      <c r="O332" s="30">
        <f t="shared" si="84"/>
        <v>0</v>
      </c>
      <c r="P332" s="29">
        <f t="shared" si="85"/>
        <v>0</v>
      </c>
      <c r="Q332" s="14"/>
      <c r="R332" s="14"/>
    </row>
    <row r="333" spans="1:18" s="2" customFormat="1" ht="12.75">
      <c r="A333" s="9"/>
      <c r="B333" s="9">
        <v>179</v>
      </c>
      <c r="C333" s="40"/>
      <c r="D333" s="27">
        <f t="shared" si="75"/>
        <v>416.6666666666667</v>
      </c>
      <c r="E333" s="27">
        <f t="shared" si="76"/>
        <v>-327.4305555555582</v>
      </c>
      <c r="F333" s="28">
        <f t="shared" si="77"/>
        <v>89.23611111110847</v>
      </c>
      <c r="G333" s="27">
        <f t="shared" si="86"/>
        <v>-34583.333333333605</v>
      </c>
      <c r="H333" s="29">
        <f t="shared" si="78"/>
        <v>11.5</v>
      </c>
      <c r="I333" s="30">
        <f t="shared" si="79"/>
        <v>0</v>
      </c>
      <c r="J333" s="31">
        <f t="shared" si="80"/>
        <v>2331.258017127388</v>
      </c>
      <c r="K333" s="27">
        <f t="shared" si="81"/>
        <v>-1264.8283856145288</v>
      </c>
      <c r="L333" s="28">
        <f t="shared" si="82"/>
        <v>1066.4296315128593</v>
      </c>
      <c r="M333" s="27">
        <f t="shared" si="87"/>
        <v>-134313.35042907824</v>
      </c>
      <c r="N333" s="32">
        <f t="shared" si="83"/>
        <v>11.5</v>
      </c>
      <c r="O333" s="30">
        <f t="shared" si="84"/>
        <v>0</v>
      </c>
      <c r="P333" s="29">
        <f t="shared" si="85"/>
        <v>0</v>
      </c>
      <c r="Q333" s="14"/>
      <c r="R333" s="14"/>
    </row>
    <row r="334" spans="1:18" s="2" customFormat="1" ht="12.75">
      <c r="A334" s="9"/>
      <c r="B334" s="9">
        <v>180</v>
      </c>
      <c r="C334" s="40"/>
      <c r="D334" s="27">
        <f t="shared" si="75"/>
        <v>416.6666666666667</v>
      </c>
      <c r="E334" s="27">
        <f t="shared" si="76"/>
        <v>-331.4236111111137</v>
      </c>
      <c r="F334" s="28">
        <f t="shared" si="77"/>
        <v>85.24305555555298</v>
      </c>
      <c r="G334" s="27">
        <f t="shared" si="86"/>
        <v>-35000.00000000027</v>
      </c>
      <c r="H334" s="29">
        <f t="shared" si="78"/>
        <v>11.5</v>
      </c>
      <c r="I334" s="30">
        <f t="shared" si="79"/>
        <v>0</v>
      </c>
      <c r="J334" s="31">
        <f t="shared" si="80"/>
        <v>2353.5992397915256</v>
      </c>
      <c r="K334" s="27">
        <f t="shared" si="81"/>
        <v>-1287.1696082786664</v>
      </c>
      <c r="L334" s="28">
        <f t="shared" si="82"/>
        <v>1066.4296315128593</v>
      </c>
      <c r="M334" s="27">
        <f t="shared" si="87"/>
        <v>-136666.94966886978</v>
      </c>
      <c r="N334" s="32">
        <f t="shared" si="83"/>
        <v>11.5</v>
      </c>
      <c r="O334" s="30">
        <f t="shared" si="84"/>
        <v>0</v>
      </c>
      <c r="P334" s="29">
        <f t="shared" si="85"/>
        <v>0</v>
      </c>
      <c r="Q334" s="14"/>
      <c r="R334" s="14"/>
    </row>
    <row r="335" spans="1:18" s="5" customFormat="1" ht="12.75">
      <c r="A335" s="10">
        <v>28</v>
      </c>
      <c r="B335" s="10">
        <v>157</v>
      </c>
      <c r="C335" s="41"/>
      <c r="D335" s="33">
        <f aca="true" t="shared" si="88" ref="D335:D370">D334</f>
        <v>416.6666666666667</v>
      </c>
      <c r="E335" s="33">
        <f aca="true" t="shared" si="89" ref="E335:E370">G334*H334/100/12</f>
        <v>-335.41666666666924</v>
      </c>
      <c r="F335" s="34">
        <f aca="true" t="shared" si="90" ref="F335:F370">D335+E335</f>
        <v>81.24999999999744</v>
      </c>
      <c r="G335" s="27">
        <f t="shared" si="86"/>
        <v>-35416.66666666693</v>
      </c>
      <c r="H335" s="35">
        <f aca="true" t="shared" si="91" ref="H335:H370">H334</f>
        <v>11.5</v>
      </c>
      <c r="I335" s="36">
        <f aca="true" t="shared" si="92" ref="I335:I370">IF(E335&gt;0,E335,0)</f>
        <v>0</v>
      </c>
      <c r="J335" s="37">
        <f>L335-K335</f>
        <v>2376.154565839528</v>
      </c>
      <c r="K335" s="33">
        <f t="shared" si="81"/>
        <v>-1309.7249343266687</v>
      </c>
      <c r="L335" s="34">
        <f t="shared" si="82"/>
        <v>1066.4296315128593</v>
      </c>
      <c r="M335" s="27">
        <f t="shared" si="87"/>
        <v>-139043.10423470932</v>
      </c>
      <c r="N335" s="38">
        <f t="shared" si="83"/>
        <v>11.5</v>
      </c>
      <c r="O335" s="36">
        <f t="shared" si="84"/>
        <v>0</v>
      </c>
      <c r="P335" s="35">
        <f t="shared" si="85"/>
        <v>0</v>
      </c>
      <c r="Q335" s="15"/>
      <c r="R335" s="15"/>
    </row>
    <row r="336" spans="1:18" s="5" customFormat="1" ht="12.75">
      <c r="A336" s="10"/>
      <c r="B336" s="10">
        <v>158</v>
      </c>
      <c r="C336" s="41"/>
      <c r="D336" s="33">
        <f t="shared" si="88"/>
        <v>416.6666666666667</v>
      </c>
      <c r="E336" s="33">
        <f t="shared" si="89"/>
        <v>-339.40972222222473</v>
      </c>
      <c r="F336" s="34">
        <f t="shared" si="90"/>
        <v>77.25694444444196</v>
      </c>
      <c r="G336" s="27">
        <f t="shared" si="86"/>
        <v>-35833.3333333336</v>
      </c>
      <c r="H336" s="35">
        <f t="shared" si="91"/>
        <v>11.5</v>
      </c>
      <c r="I336" s="36">
        <f t="shared" si="92"/>
        <v>0</v>
      </c>
      <c r="J336" s="37">
        <f aca="true" t="shared" si="93" ref="J336:J358">L336-K336</f>
        <v>2398.9260470954905</v>
      </c>
      <c r="K336" s="33">
        <f t="shared" si="81"/>
        <v>-1332.496415582631</v>
      </c>
      <c r="L336" s="34">
        <f t="shared" si="82"/>
        <v>1066.4296315128593</v>
      </c>
      <c r="M336" s="27">
        <f t="shared" si="87"/>
        <v>-141442.0302818048</v>
      </c>
      <c r="N336" s="38">
        <f t="shared" si="83"/>
        <v>11.5</v>
      </c>
      <c r="O336" s="36">
        <f t="shared" si="84"/>
        <v>0</v>
      </c>
      <c r="P336" s="35">
        <f t="shared" si="85"/>
        <v>0</v>
      </c>
      <c r="Q336" s="15"/>
      <c r="R336" s="15"/>
    </row>
    <row r="337" spans="1:18" s="5" customFormat="1" ht="12.75">
      <c r="A337" s="10"/>
      <c r="B337" s="10">
        <v>159</v>
      </c>
      <c r="C337" s="41"/>
      <c r="D337" s="33">
        <f t="shared" si="88"/>
        <v>416.6666666666667</v>
      </c>
      <c r="E337" s="33">
        <f t="shared" si="89"/>
        <v>-343.40277777778033</v>
      </c>
      <c r="F337" s="34">
        <f t="shared" si="90"/>
        <v>73.26388888888636</v>
      </c>
      <c r="G337" s="27">
        <f t="shared" si="86"/>
        <v>-36250.00000000026</v>
      </c>
      <c r="H337" s="35">
        <f t="shared" si="91"/>
        <v>11.5</v>
      </c>
      <c r="I337" s="36">
        <f t="shared" si="92"/>
        <v>0</v>
      </c>
      <c r="J337" s="37">
        <f t="shared" si="93"/>
        <v>2421.9157550468217</v>
      </c>
      <c r="K337" s="33">
        <f t="shared" si="81"/>
        <v>-1355.4861235339624</v>
      </c>
      <c r="L337" s="34">
        <f t="shared" si="82"/>
        <v>1066.4296315128593</v>
      </c>
      <c r="M337" s="27">
        <f t="shared" si="87"/>
        <v>-143863.94603685162</v>
      </c>
      <c r="N337" s="38">
        <f t="shared" si="83"/>
        <v>11.5</v>
      </c>
      <c r="O337" s="36">
        <f t="shared" si="84"/>
        <v>0</v>
      </c>
      <c r="P337" s="35">
        <f t="shared" si="85"/>
        <v>0</v>
      </c>
      <c r="Q337" s="15"/>
      <c r="R337" s="15"/>
    </row>
    <row r="338" spans="1:18" s="5" customFormat="1" ht="12.75">
      <c r="A338" s="10"/>
      <c r="B338" s="10">
        <v>160</v>
      </c>
      <c r="C338" s="41"/>
      <c r="D338" s="33">
        <f t="shared" si="88"/>
        <v>416.6666666666667</v>
      </c>
      <c r="E338" s="33">
        <f t="shared" si="89"/>
        <v>-347.3958333333358</v>
      </c>
      <c r="F338" s="34">
        <f t="shared" si="90"/>
        <v>69.27083333333087</v>
      </c>
      <c r="G338" s="27">
        <f t="shared" si="86"/>
        <v>-36666.666666666926</v>
      </c>
      <c r="H338" s="35">
        <f t="shared" si="91"/>
        <v>11.5</v>
      </c>
      <c r="I338" s="36">
        <f t="shared" si="92"/>
        <v>0</v>
      </c>
      <c r="J338" s="37">
        <f t="shared" si="93"/>
        <v>2445.1257810326874</v>
      </c>
      <c r="K338" s="33">
        <f t="shared" si="81"/>
        <v>-1378.6961495198282</v>
      </c>
      <c r="L338" s="34">
        <f t="shared" si="82"/>
        <v>1066.4296315128593</v>
      </c>
      <c r="M338" s="27">
        <f t="shared" si="87"/>
        <v>-146309.0718178843</v>
      </c>
      <c r="N338" s="38">
        <f t="shared" si="83"/>
        <v>11.5</v>
      </c>
      <c r="O338" s="36">
        <f t="shared" si="84"/>
        <v>0</v>
      </c>
      <c r="P338" s="35">
        <f t="shared" si="85"/>
        <v>0</v>
      </c>
      <c r="Q338" s="15"/>
      <c r="R338" s="15"/>
    </row>
    <row r="339" spans="1:18" s="5" customFormat="1" ht="12.75">
      <c r="A339" s="10"/>
      <c r="B339" s="10">
        <v>161</v>
      </c>
      <c r="C339" s="41"/>
      <c r="D339" s="33">
        <f t="shared" si="88"/>
        <v>416.6666666666667</v>
      </c>
      <c r="E339" s="33">
        <f t="shared" si="89"/>
        <v>-351.3888888888914</v>
      </c>
      <c r="F339" s="34">
        <f t="shared" si="90"/>
        <v>65.27777777777527</v>
      </c>
      <c r="G339" s="27">
        <f t="shared" si="86"/>
        <v>-37083.33333333359</v>
      </c>
      <c r="H339" s="35">
        <f t="shared" si="91"/>
        <v>11.5</v>
      </c>
      <c r="I339" s="36">
        <f t="shared" si="92"/>
        <v>0</v>
      </c>
      <c r="J339" s="37">
        <f t="shared" si="93"/>
        <v>2468.558236434251</v>
      </c>
      <c r="K339" s="33">
        <f t="shared" si="81"/>
        <v>-1402.1286049213913</v>
      </c>
      <c r="L339" s="34">
        <f t="shared" si="82"/>
        <v>1066.4296315128593</v>
      </c>
      <c r="M339" s="27">
        <f t="shared" si="87"/>
        <v>-148777.63005431855</v>
      </c>
      <c r="N339" s="38">
        <f t="shared" si="83"/>
        <v>11.5</v>
      </c>
      <c r="O339" s="36">
        <f t="shared" si="84"/>
        <v>0</v>
      </c>
      <c r="P339" s="35">
        <f t="shared" si="85"/>
        <v>0</v>
      </c>
      <c r="Q339" s="15"/>
      <c r="R339" s="15"/>
    </row>
    <row r="340" spans="1:18" s="5" customFormat="1" ht="12.75">
      <c r="A340" s="10"/>
      <c r="B340" s="10">
        <v>162</v>
      </c>
      <c r="C340" s="41"/>
      <c r="D340" s="33">
        <f t="shared" si="88"/>
        <v>416.6666666666667</v>
      </c>
      <c r="E340" s="33">
        <f t="shared" si="89"/>
        <v>-355.3819444444469</v>
      </c>
      <c r="F340" s="34">
        <f t="shared" si="90"/>
        <v>61.284722222219784</v>
      </c>
      <c r="G340" s="27">
        <f t="shared" si="86"/>
        <v>-37500.000000000255</v>
      </c>
      <c r="H340" s="35">
        <f t="shared" si="91"/>
        <v>11.5</v>
      </c>
      <c r="I340" s="36">
        <f t="shared" si="92"/>
        <v>0</v>
      </c>
      <c r="J340" s="37">
        <f t="shared" si="93"/>
        <v>2492.2152528667457</v>
      </c>
      <c r="K340" s="33">
        <f t="shared" si="81"/>
        <v>-1425.7856213538862</v>
      </c>
      <c r="L340" s="34">
        <f t="shared" si="82"/>
        <v>1066.4296315128593</v>
      </c>
      <c r="M340" s="27">
        <f t="shared" si="87"/>
        <v>-151269.8453071853</v>
      </c>
      <c r="N340" s="38">
        <f t="shared" si="83"/>
        <v>11.5</v>
      </c>
      <c r="O340" s="36">
        <f t="shared" si="84"/>
        <v>0</v>
      </c>
      <c r="P340" s="35">
        <f t="shared" si="85"/>
        <v>0</v>
      </c>
      <c r="Q340" s="15"/>
      <c r="R340" s="15"/>
    </row>
    <row r="341" spans="1:18" s="5" customFormat="1" ht="12.75">
      <c r="A341" s="10"/>
      <c r="B341" s="10">
        <v>163</v>
      </c>
      <c r="C341" s="41"/>
      <c r="D341" s="33">
        <f t="shared" si="88"/>
        <v>416.6666666666667</v>
      </c>
      <c r="E341" s="33">
        <f t="shared" si="89"/>
        <v>-359.37500000000244</v>
      </c>
      <c r="F341" s="34">
        <f t="shared" si="90"/>
        <v>57.29166666666424</v>
      </c>
      <c r="G341" s="27">
        <f t="shared" si="86"/>
        <v>-37916.66666666692</v>
      </c>
      <c r="H341" s="35">
        <f t="shared" si="91"/>
        <v>11.5</v>
      </c>
      <c r="I341" s="36">
        <f t="shared" si="92"/>
        <v>0</v>
      </c>
      <c r="J341" s="37">
        <f t="shared" si="93"/>
        <v>2516.0989823733853</v>
      </c>
      <c r="K341" s="33">
        <f t="shared" si="81"/>
        <v>-1449.6693508605258</v>
      </c>
      <c r="L341" s="34">
        <f t="shared" si="82"/>
        <v>1066.4296315128593</v>
      </c>
      <c r="M341" s="27">
        <f t="shared" si="87"/>
        <v>-153785.94428955868</v>
      </c>
      <c r="N341" s="38">
        <f t="shared" si="83"/>
        <v>11.5</v>
      </c>
      <c r="O341" s="36">
        <f t="shared" si="84"/>
        <v>0</v>
      </c>
      <c r="P341" s="35">
        <f t="shared" si="85"/>
        <v>0</v>
      </c>
      <c r="Q341" s="15"/>
      <c r="R341" s="15"/>
    </row>
    <row r="342" spans="1:18" s="5" customFormat="1" ht="12.75">
      <c r="A342" s="10"/>
      <c r="B342" s="10">
        <v>164</v>
      </c>
      <c r="C342" s="41"/>
      <c r="D342" s="33">
        <f t="shared" si="88"/>
        <v>416.6666666666667</v>
      </c>
      <c r="E342" s="33">
        <f t="shared" si="89"/>
        <v>-363.36805555555793</v>
      </c>
      <c r="F342" s="34">
        <f t="shared" si="90"/>
        <v>53.298611111108755</v>
      </c>
      <c r="G342" s="27">
        <f t="shared" si="86"/>
        <v>-38333.33333333358</v>
      </c>
      <c r="H342" s="35">
        <f t="shared" si="91"/>
        <v>11.5</v>
      </c>
      <c r="I342" s="36">
        <f t="shared" si="92"/>
        <v>0</v>
      </c>
      <c r="J342" s="37">
        <f t="shared" si="93"/>
        <v>2540.21159762113</v>
      </c>
      <c r="K342" s="33">
        <f t="shared" si="81"/>
        <v>-1473.7819661082706</v>
      </c>
      <c r="L342" s="34">
        <f t="shared" si="82"/>
        <v>1066.4296315128593</v>
      </c>
      <c r="M342" s="27">
        <f t="shared" si="87"/>
        <v>-156326.1558871798</v>
      </c>
      <c r="N342" s="38">
        <f t="shared" si="83"/>
        <v>11.5</v>
      </c>
      <c r="O342" s="36">
        <f t="shared" si="84"/>
        <v>0</v>
      </c>
      <c r="P342" s="35">
        <f t="shared" si="85"/>
        <v>0</v>
      </c>
      <c r="Q342" s="15"/>
      <c r="R342" s="15"/>
    </row>
    <row r="343" spans="1:18" s="5" customFormat="1" ht="12.75">
      <c r="A343" s="10"/>
      <c r="B343" s="10">
        <v>165</v>
      </c>
      <c r="C343" s="41"/>
      <c r="D343" s="33">
        <f t="shared" si="88"/>
        <v>416.6666666666667</v>
      </c>
      <c r="E343" s="33">
        <f t="shared" si="89"/>
        <v>-367.36111111111353</v>
      </c>
      <c r="F343" s="34">
        <f t="shared" si="90"/>
        <v>49.305555555553156</v>
      </c>
      <c r="G343" s="27">
        <f t="shared" si="86"/>
        <v>-38750.00000000025</v>
      </c>
      <c r="H343" s="35">
        <f t="shared" si="91"/>
        <v>11.5</v>
      </c>
      <c r="I343" s="36">
        <f t="shared" si="92"/>
        <v>0</v>
      </c>
      <c r="J343" s="37">
        <f t="shared" si="93"/>
        <v>2564.5552920983328</v>
      </c>
      <c r="K343" s="33">
        <f t="shared" si="81"/>
        <v>-1498.1256605854733</v>
      </c>
      <c r="L343" s="34">
        <f t="shared" si="82"/>
        <v>1066.4296315128593</v>
      </c>
      <c r="M343" s="27">
        <f t="shared" si="87"/>
        <v>-158890.71117927815</v>
      </c>
      <c r="N343" s="38">
        <f t="shared" si="83"/>
        <v>11.5</v>
      </c>
      <c r="O343" s="36">
        <f t="shared" si="84"/>
        <v>0</v>
      </c>
      <c r="P343" s="35">
        <f t="shared" si="85"/>
        <v>0</v>
      </c>
      <c r="Q343" s="15"/>
      <c r="R343" s="15"/>
    </row>
    <row r="344" spans="1:18" s="5" customFormat="1" ht="12.75">
      <c r="A344" s="10"/>
      <c r="B344" s="10">
        <v>166</v>
      </c>
      <c r="C344" s="41"/>
      <c r="D344" s="33">
        <f t="shared" si="88"/>
        <v>416.6666666666667</v>
      </c>
      <c r="E344" s="33">
        <f t="shared" si="89"/>
        <v>-371.354166666669</v>
      </c>
      <c r="F344" s="34">
        <f t="shared" si="90"/>
        <v>45.31249999999767</v>
      </c>
      <c r="G344" s="27">
        <f t="shared" si="86"/>
        <v>-39166.66666666691</v>
      </c>
      <c r="H344" s="35">
        <f t="shared" si="91"/>
        <v>11.5</v>
      </c>
      <c r="I344" s="36">
        <f t="shared" si="92"/>
        <v>0</v>
      </c>
      <c r="J344" s="37">
        <f t="shared" si="93"/>
        <v>2589.132280314275</v>
      </c>
      <c r="K344" s="33">
        <f t="shared" si="81"/>
        <v>-1522.7026488014155</v>
      </c>
      <c r="L344" s="34">
        <f t="shared" si="82"/>
        <v>1066.4296315128593</v>
      </c>
      <c r="M344" s="27">
        <f t="shared" si="87"/>
        <v>-161479.84345959243</v>
      </c>
      <c r="N344" s="38">
        <f t="shared" si="83"/>
        <v>11.5</v>
      </c>
      <c r="O344" s="36">
        <f t="shared" si="84"/>
        <v>0</v>
      </c>
      <c r="P344" s="35">
        <f t="shared" si="85"/>
        <v>0</v>
      </c>
      <c r="Q344" s="15"/>
      <c r="R344" s="15"/>
    </row>
    <row r="345" spans="1:18" s="5" customFormat="1" ht="12.75">
      <c r="A345" s="10"/>
      <c r="B345" s="10">
        <v>167</v>
      </c>
      <c r="C345" s="41"/>
      <c r="D345" s="33">
        <f t="shared" si="88"/>
        <v>416.6666666666667</v>
      </c>
      <c r="E345" s="33">
        <f t="shared" si="89"/>
        <v>-375.3472222222246</v>
      </c>
      <c r="F345" s="34">
        <f t="shared" si="90"/>
        <v>41.31944444444207</v>
      </c>
      <c r="G345" s="27">
        <f t="shared" si="86"/>
        <v>-39583.333333333576</v>
      </c>
      <c r="H345" s="35">
        <f t="shared" si="91"/>
        <v>11.5</v>
      </c>
      <c r="I345" s="36">
        <f t="shared" si="92"/>
        <v>0</v>
      </c>
      <c r="J345" s="37">
        <f t="shared" si="93"/>
        <v>2613.9447980006203</v>
      </c>
      <c r="K345" s="33">
        <f t="shared" si="81"/>
        <v>-1547.515166487761</v>
      </c>
      <c r="L345" s="34">
        <f t="shared" si="82"/>
        <v>1066.4296315128593</v>
      </c>
      <c r="M345" s="27">
        <f t="shared" si="87"/>
        <v>-164093.78825759306</v>
      </c>
      <c r="N345" s="38">
        <f t="shared" si="83"/>
        <v>11.5</v>
      </c>
      <c r="O345" s="36">
        <f t="shared" si="84"/>
        <v>0</v>
      </c>
      <c r="P345" s="35">
        <f t="shared" si="85"/>
        <v>0</v>
      </c>
      <c r="Q345" s="15"/>
      <c r="R345" s="15"/>
    </row>
    <row r="346" spans="1:18" s="5" customFormat="1" ht="12.75">
      <c r="A346" s="10"/>
      <c r="B346" s="10">
        <v>168</v>
      </c>
      <c r="C346" s="41"/>
      <c r="D346" s="33">
        <f t="shared" si="88"/>
        <v>416.6666666666667</v>
      </c>
      <c r="E346" s="33">
        <f t="shared" si="89"/>
        <v>-379.3402777777801</v>
      </c>
      <c r="F346" s="34">
        <f t="shared" si="90"/>
        <v>37.326388888886584</v>
      </c>
      <c r="G346" s="27">
        <f t="shared" si="86"/>
        <v>-40000.00000000024</v>
      </c>
      <c r="H346" s="35">
        <f t="shared" si="91"/>
        <v>11.5</v>
      </c>
      <c r="I346" s="36">
        <f t="shared" si="92"/>
        <v>0</v>
      </c>
      <c r="J346" s="37">
        <f t="shared" si="93"/>
        <v>2638.995102314793</v>
      </c>
      <c r="K346" s="33">
        <f t="shared" si="81"/>
        <v>-1572.5654708019335</v>
      </c>
      <c r="L346" s="34">
        <f t="shared" si="82"/>
        <v>1066.4296315128593</v>
      </c>
      <c r="M346" s="27">
        <f t="shared" si="87"/>
        <v>-166732.78335990786</v>
      </c>
      <c r="N346" s="38">
        <f t="shared" si="83"/>
        <v>11.5</v>
      </c>
      <c r="O346" s="36">
        <f t="shared" si="84"/>
        <v>0</v>
      </c>
      <c r="P346" s="35">
        <f t="shared" si="85"/>
        <v>0</v>
      </c>
      <c r="Q346" s="15"/>
      <c r="R346" s="15"/>
    </row>
    <row r="347" spans="1:18" s="2" customFormat="1" ht="12.75">
      <c r="A347" s="9">
        <v>29</v>
      </c>
      <c r="B347" s="9">
        <v>169</v>
      </c>
      <c r="C347" s="40"/>
      <c r="D347" s="27">
        <f t="shared" si="88"/>
        <v>416.6666666666667</v>
      </c>
      <c r="E347" s="27">
        <f t="shared" si="89"/>
        <v>-383.3333333333356</v>
      </c>
      <c r="F347" s="28">
        <f t="shared" si="90"/>
        <v>33.3333333333311</v>
      </c>
      <c r="G347" s="27">
        <f t="shared" si="86"/>
        <v>-40416.666666666904</v>
      </c>
      <c r="H347" s="29">
        <f t="shared" si="91"/>
        <v>11.5</v>
      </c>
      <c r="I347" s="30">
        <f t="shared" si="92"/>
        <v>0</v>
      </c>
      <c r="J347" s="31">
        <f t="shared" si="93"/>
        <v>2664.2854720453097</v>
      </c>
      <c r="K347" s="27">
        <f t="shared" si="81"/>
        <v>-1597.8558405324502</v>
      </c>
      <c r="L347" s="28">
        <f t="shared" si="82"/>
        <v>1066.4296315128593</v>
      </c>
      <c r="M347" s="27">
        <f t="shared" si="87"/>
        <v>-169397.06883195316</v>
      </c>
      <c r="N347" s="32">
        <f t="shared" si="83"/>
        <v>11.5</v>
      </c>
      <c r="O347" s="30">
        <f t="shared" si="84"/>
        <v>0</v>
      </c>
      <c r="P347" s="29">
        <f t="shared" si="85"/>
        <v>0</v>
      </c>
      <c r="Q347" s="14"/>
      <c r="R347" s="14"/>
    </row>
    <row r="348" spans="1:18" s="2" customFormat="1" ht="12.75">
      <c r="A348" s="9"/>
      <c r="B348" s="9">
        <v>170</v>
      </c>
      <c r="C348" s="40"/>
      <c r="D348" s="27">
        <f t="shared" si="88"/>
        <v>416.6666666666667</v>
      </c>
      <c r="E348" s="27">
        <f t="shared" si="89"/>
        <v>-387.3263888888912</v>
      </c>
      <c r="F348" s="28">
        <f t="shared" si="90"/>
        <v>29.340277777775498</v>
      </c>
      <c r="G348" s="27">
        <f t="shared" si="86"/>
        <v>-40833.33333333357</v>
      </c>
      <c r="H348" s="29">
        <f t="shared" si="91"/>
        <v>11.5</v>
      </c>
      <c r="I348" s="30">
        <f t="shared" si="92"/>
        <v>0</v>
      </c>
      <c r="J348" s="31">
        <f t="shared" si="93"/>
        <v>2689.818207819077</v>
      </c>
      <c r="K348" s="27">
        <f t="shared" si="81"/>
        <v>-1623.3885763062178</v>
      </c>
      <c r="L348" s="28">
        <f t="shared" si="82"/>
        <v>1066.4296315128593</v>
      </c>
      <c r="M348" s="27">
        <f t="shared" si="87"/>
        <v>-172086.88703977223</v>
      </c>
      <c r="N348" s="32">
        <f t="shared" si="83"/>
        <v>11.5</v>
      </c>
      <c r="O348" s="30">
        <f t="shared" si="84"/>
        <v>0</v>
      </c>
      <c r="P348" s="29">
        <f t="shared" si="85"/>
        <v>0</v>
      </c>
      <c r="Q348" s="14"/>
      <c r="R348" s="14"/>
    </row>
    <row r="349" spans="1:18" s="2" customFormat="1" ht="12.75">
      <c r="A349" s="9"/>
      <c r="B349" s="9">
        <v>171</v>
      </c>
      <c r="C349" s="40"/>
      <c r="D349" s="27">
        <f t="shared" si="88"/>
        <v>416.6666666666667</v>
      </c>
      <c r="E349" s="27">
        <f t="shared" si="89"/>
        <v>-391.3194444444467</v>
      </c>
      <c r="F349" s="28">
        <f t="shared" si="90"/>
        <v>25.34722222222001</v>
      </c>
      <c r="G349" s="27">
        <f t="shared" si="86"/>
        <v>-41250.00000000023</v>
      </c>
      <c r="H349" s="29">
        <f t="shared" si="91"/>
        <v>11.5</v>
      </c>
      <c r="I349" s="30">
        <f t="shared" si="92"/>
        <v>0</v>
      </c>
      <c r="J349" s="31">
        <f t="shared" si="93"/>
        <v>2715.5956323106766</v>
      </c>
      <c r="K349" s="27">
        <f t="shared" si="81"/>
        <v>-1649.166000797817</v>
      </c>
      <c r="L349" s="28">
        <f t="shared" si="82"/>
        <v>1066.4296315128593</v>
      </c>
      <c r="M349" s="27">
        <f t="shared" si="87"/>
        <v>-174802.4826720829</v>
      </c>
      <c r="N349" s="32">
        <f t="shared" si="83"/>
        <v>11.5</v>
      </c>
      <c r="O349" s="30">
        <f t="shared" si="84"/>
        <v>0</v>
      </c>
      <c r="P349" s="29">
        <f t="shared" si="85"/>
        <v>0</v>
      </c>
      <c r="Q349" s="14"/>
      <c r="R349" s="14"/>
    </row>
    <row r="350" spans="1:18" s="2" customFormat="1" ht="12.75">
      <c r="A350" s="9"/>
      <c r="B350" s="9">
        <v>172</v>
      </c>
      <c r="C350" s="40"/>
      <c r="D350" s="27">
        <f t="shared" si="88"/>
        <v>416.6666666666667</v>
      </c>
      <c r="E350" s="27">
        <f t="shared" si="89"/>
        <v>-395.3125000000022</v>
      </c>
      <c r="F350" s="28">
        <f t="shared" si="90"/>
        <v>21.35416666666447</v>
      </c>
      <c r="G350" s="27">
        <f t="shared" si="86"/>
        <v>-41666.6666666669</v>
      </c>
      <c r="H350" s="29">
        <f t="shared" si="91"/>
        <v>11.5</v>
      </c>
      <c r="I350" s="30">
        <f t="shared" si="92"/>
        <v>0</v>
      </c>
      <c r="J350" s="31">
        <f t="shared" si="93"/>
        <v>2741.6200904536536</v>
      </c>
      <c r="K350" s="27">
        <f t="shared" si="81"/>
        <v>-1675.1904589407943</v>
      </c>
      <c r="L350" s="28">
        <f t="shared" si="82"/>
        <v>1066.4296315128593</v>
      </c>
      <c r="M350" s="27">
        <f t="shared" si="87"/>
        <v>-177544.10276253655</v>
      </c>
      <c r="N350" s="32">
        <f t="shared" si="83"/>
        <v>11.5</v>
      </c>
      <c r="O350" s="30">
        <f t="shared" si="84"/>
        <v>0</v>
      </c>
      <c r="P350" s="29">
        <f t="shared" si="85"/>
        <v>0</v>
      </c>
      <c r="Q350" s="14"/>
      <c r="R350" s="14"/>
    </row>
    <row r="351" spans="1:18" s="2" customFormat="1" ht="12.75">
      <c r="A351" s="9"/>
      <c r="B351" s="9">
        <v>173</v>
      </c>
      <c r="C351" s="40"/>
      <c r="D351" s="27">
        <f t="shared" si="88"/>
        <v>416.6666666666667</v>
      </c>
      <c r="E351" s="27">
        <f t="shared" si="89"/>
        <v>-399.30555555555776</v>
      </c>
      <c r="F351" s="28">
        <f t="shared" si="90"/>
        <v>17.361111111108926</v>
      </c>
      <c r="G351" s="27">
        <f t="shared" si="86"/>
        <v>-42083.33333333356</v>
      </c>
      <c r="H351" s="29">
        <f t="shared" si="91"/>
        <v>11.5</v>
      </c>
      <c r="I351" s="30">
        <f t="shared" si="92"/>
        <v>0</v>
      </c>
      <c r="J351" s="31">
        <f t="shared" si="93"/>
        <v>2767.8939496538346</v>
      </c>
      <c r="K351" s="27">
        <f aca="true" t="shared" si="94" ref="K351:K370">M350*N350/100/12</f>
        <v>-1701.4643181409754</v>
      </c>
      <c r="L351" s="28">
        <f aca="true" t="shared" si="95" ref="L351:L370">L350</f>
        <v>1066.4296315128593</v>
      </c>
      <c r="M351" s="27">
        <f t="shared" si="87"/>
        <v>-180311.9967121904</v>
      </c>
      <c r="N351" s="32">
        <f aca="true" t="shared" si="96" ref="N351:N370">N350</f>
        <v>11.5</v>
      </c>
      <c r="O351" s="30">
        <f aca="true" t="shared" si="97" ref="O351:O370">IF(K351&gt;0,K351,0)</f>
        <v>0</v>
      </c>
      <c r="P351" s="29">
        <f aca="true" t="shared" si="98" ref="P351:P369">IF(K351&gt;0,1,0)</f>
        <v>0</v>
      </c>
      <c r="Q351" s="14"/>
      <c r="R351" s="14"/>
    </row>
    <row r="352" spans="1:18" s="2" customFormat="1" ht="12.75">
      <c r="A352" s="9"/>
      <c r="B352" s="9">
        <v>174</v>
      </c>
      <c r="C352" s="40"/>
      <c r="D352" s="27">
        <f t="shared" si="88"/>
        <v>416.6666666666667</v>
      </c>
      <c r="E352" s="27">
        <f t="shared" si="89"/>
        <v>-403.2986111111133</v>
      </c>
      <c r="F352" s="28">
        <f t="shared" si="90"/>
        <v>13.368055555553383</v>
      </c>
      <c r="G352" s="27">
        <f t="shared" si="86"/>
        <v>-42500.000000000226</v>
      </c>
      <c r="H352" s="29">
        <f t="shared" si="91"/>
        <v>11.5</v>
      </c>
      <c r="I352" s="30">
        <f t="shared" si="92"/>
        <v>0</v>
      </c>
      <c r="J352" s="31">
        <f t="shared" si="93"/>
        <v>2794.419600004684</v>
      </c>
      <c r="K352" s="27">
        <f t="shared" si="94"/>
        <v>-1727.9899684918246</v>
      </c>
      <c r="L352" s="28">
        <f t="shared" si="95"/>
        <v>1066.4296315128593</v>
      </c>
      <c r="M352" s="27">
        <f t="shared" si="87"/>
        <v>-183106.41631219507</v>
      </c>
      <c r="N352" s="32">
        <f t="shared" si="96"/>
        <v>11.5</v>
      </c>
      <c r="O352" s="30">
        <f t="shared" si="97"/>
        <v>0</v>
      </c>
      <c r="P352" s="29">
        <f t="shared" si="98"/>
        <v>0</v>
      </c>
      <c r="Q352" s="14"/>
      <c r="R352" s="14"/>
    </row>
    <row r="353" spans="1:18" s="2" customFormat="1" ht="12.75">
      <c r="A353" s="9"/>
      <c r="B353" s="9">
        <v>175</v>
      </c>
      <c r="C353" s="40"/>
      <c r="D353" s="27">
        <f t="shared" si="88"/>
        <v>416.6666666666667</v>
      </c>
      <c r="E353" s="27">
        <f t="shared" si="89"/>
        <v>-407.29166666666885</v>
      </c>
      <c r="F353" s="28">
        <f t="shared" si="90"/>
        <v>9.37499999999784</v>
      </c>
      <c r="G353" s="27">
        <f t="shared" si="86"/>
        <v>-42916.66666666689</v>
      </c>
      <c r="H353" s="29">
        <f t="shared" si="91"/>
        <v>11.5</v>
      </c>
      <c r="I353" s="30">
        <f t="shared" si="92"/>
        <v>0</v>
      </c>
      <c r="J353" s="31">
        <f t="shared" si="93"/>
        <v>2821.1994545047287</v>
      </c>
      <c r="K353" s="27">
        <f t="shared" si="94"/>
        <v>-1754.7698229918694</v>
      </c>
      <c r="L353" s="28">
        <f t="shared" si="95"/>
        <v>1066.4296315128593</v>
      </c>
      <c r="M353" s="27">
        <f t="shared" si="87"/>
        <v>-185927.6157666998</v>
      </c>
      <c r="N353" s="32">
        <f t="shared" si="96"/>
        <v>11.5</v>
      </c>
      <c r="O353" s="30">
        <f t="shared" si="97"/>
        <v>0</v>
      </c>
      <c r="P353" s="29">
        <f t="shared" si="98"/>
        <v>0</v>
      </c>
      <c r="Q353" s="14"/>
      <c r="R353" s="14"/>
    </row>
    <row r="354" spans="1:18" s="2" customFormat="1" ht="12.75">
      <c r="A354" s="9"/>
      <c r="B354" s="9">
        <v>176</v>
      </c>
      <c r="C354" s="40"/>
      <c r="D354" s="27">
        <f t="shared" si="88"/>
        <v>416.6666666666667</v>
      </c>
      <c r="E354" s="27">
        <f t="shared" si="89"/>
        <v>-411.2847222222244</v>
      </c>
      <c r="F354" s="28">
        <f t="shared" si="90"/>
        <v>5.381944444442297</v>
      </c>
      <c r="G354" s="27">
        <f t="shared" si="86"/>
        <v>-43333.333333333554</v>
      </c>
      <c r="H354" s="29">
        <f t="shared" si="91"/>
        <v>11.5</v>
      </c>
      <c r="I354" s="30">
        <f t="shared" si="92"/>
        <v>0</v>
      </c>
      <c r="J354" s="31">
        <f t="shared" si="93"/>
        <v>2848.2359492770656</v>
      </c>
      <c r="K354" s="27">
        <f t="shared" si="94"/>
        <v>-1781.8063177642064</v>
      </c>
      <c r="L354" s="28">
        <f t="shared" si="95"/>
        <v>1066.4296315128593</v>
      </c>
      <c r="M354" s="27">
        <f t="shared" si="87"/>
        <v>-188775.85171597687</v>
      </c>
      <c r="N354" s="32">
        <f t="shared" si="96"/>
        <v>11.5</v>
      </c>
      <c r="O354" s="30">
        <f t="shared" si="97"/>
        <v>0</v>
      </c>
      <c r="P354" s="29">
        <f t="shared" si="98"/>
        <v>0</v>
      </c>
      <c r="Q354" s="14"/>
      <c r="R354" s="14"/>
    </row>
    <row r="355" spans="1:18" s="2" customFormat="1" ht="12.75">
      <c r="A355" s="9"/>
      <c r="B355" s="9">
        <v>177</v>
      </c>
      <c r="C355" s="40"/>
      <c r="D355" s="27">
        <f t="shared" si="88"/>
        <v>416.6666666666667</v>
      </c>
      <c r="E355" s="27">
        <f t="shared" si="89"/>
        <v>-415.2777777777799</v>
      </c>
      <c r="F355" s="28">
        <f t="shared" si="90"/>
        <v>1.388888888886811</v>
      </c>
      <c r="G355" s="27">
        <f t="shared" si="86"/>
        <v>-43750.00000000022</v>
      </c>
      <c r="H355" s="29">
        <f t="shared" si="91"/>
        <v>11.5</v>
      </c>
      <c r="I355" s="30">
        <f t="shared" si="92"/>
        <v>0</v>
      </c>
      <c r="J355" s="31">
        <f t="shared" si="93"/>
        <v>2875.5315437909708</v>
      </c>
      <c r="K355" s="27">
        <f t="shared" si="94"/>
        <v>-1809.1019122781115</v>
      </c>
      <c r="L355" s="28">
        <f t="shared" si="95"/>
        <v>1066.4296315128593</v>
      </c>
      <c r="M355" s="27">
        <f t="shared" si="87"/>
        <v>-191651.38325976784</v>
      </c>
      <c r="N355" s="32">
        <f t="shared" si="96"/>
        <v>11.5</v>
      </c>
      <c r="O355" s="30">
        <f t="shared" si="97"/>
        <v>0</v>
      </c>
      <c r="P355" s="29">
        <f t="shared" si="98"/>
        <v>0</v>
      </c>
      <c r="Q355" s="14"/>
      <c r="R355" s="14"/>
    </row>
    <row r="356" spans="1:18" s="2" customFormat="1" ht="12.75">
      <c r="A356" s="9"/>
      <c r="B356" s="9">
        <v>178</v>
      </c>
      <c r="C356" s="40"/>
      <c r="D356" s="27">
        <f t="shared" si="88"/>
        <v>416.6666666666667</v>
      </c>
      <c r="E356" s="27">
        <f t="shared" si="89"/>
        <v>-419.2708333333355</v>
      </c>
      <c r="F356" s="28">
        <f t="shared" si="90"/>
        <v>-2.604166666668789</v>
      </c>
      <c r="G356" s="27">
        <f t="shared" si="86"/>
        <v>-44166.66666666688</v>
      </c>
      <c r="H356" s="29">
        <f t="shared" si="91"/>
        <v>11.5</v>
      </c>
      <c r="I356" s="30">
        <f t="shared" si="92"/>
        <v>0</v>
      </c>
      <c r="J356" s="31">
        <f t="shared" si="93"/>
        <v>2903.0887210856345</v>
      </c>
      <c r="K356" s="27">
        <f t="shared" si="94"/>
        <v>-1836.659089572775</v>
      </c>
      <c r="L356" s="28">
        <f t="shared" si="95"/>
        <v>1066.4296315128593</v>
      </c>
      <c r="M356" s="27">
        <f t="shared" si="87"/>
        <v>-194554.47198085347</v>
      </c>
      <c r="N356" s="32">
        <f t="shared" si="96"/>
        <v>11.5</v>
      </c>
      <c r="O356" s="30">
        <f t="shared" si="97"/>
        <v>0</v>
      </c>
      <c r="P356" s="29">
        <f t="shared" si="98"/>
        <v>0</v>
      </c>
      <c r="Q356" s="14"/>
      <c r="R356" s="14"/>
    </row>
    <row r="357" spans="1:18" s="2" customFormat="1" ht="12.75">
      <c r="A357" s="9"/>
      <c r="B357" s="9">
        <v>179</v>
      </c>
      <c r="C357" s="40"/>
      <c r="D357" s="27">
        <f t="shared" si="88"/>
        <v>416.6666666666667</v>
      </c>
      <c r="E357" s="27">
        <f t="shared" si="89"/>
        <v>-423.26388888889096</v>
      </c>
      <c r="F357" s="28">
        <f t="shared" si="90"/>
        <v>-6.597222222224275</v>
      </c>
      <c r="G357" s="27">
        <f t="shared" si="86"/>
        <v>-44583.33333333355</v>
      </c>
      <c r="H357" s="29">
        <f t="shared" si="91"/>
        <v>11.5</v>
      </c>
      <c r="I357" s="30">
        <f t="shared" si="92"/>
        <v>0</v>
      </c>
      <c r="J357" s="31">
        <f t="shared" si="93"/>
        <v>2930.9099879960386</v>
      </c>
      <c r="K357" s="27">
        <f t="shared" si="94"/>
        <v>-1864.4803564831793</v>
      </c>
      <c r="L357" s="28">
        <f t="shared" si="95"/>
        <v>1066.4296315128593</v>
      </c>
      <c r="M357" s="27">
        <f t="shared" si="87"/>
        <v>-197485.3819688495</v>
      </c>
      <c r="N357" s="32">
        <f t="shared" si="96"/>
        <v>11.5</v>
      </c>
      <c r="O357" s="30">
        <f t="shared" si="97"/>
        <v>0</v>
      </c>
      <c r="P357" s="29">
        <f t="shared" si="98"/>
        <v>0</v>
      </c>
      <c r="Q357" s="14"/>
      <c r="R357" s="14"/>
    </row>
    <row r="358" spans="1:18" s="2" customFormat="1" ht="12.75">
      <c r="A358" s="9"/>
      <c r="B358" s="9">
        <v>180</v>
      </c>
      <c r="C358" s="40"/>
      <c r="D358" s="27">
        <f t="shared" si="88"/>
        <v>416.6666666666667</v>
      </c>
      <c r="E358" s="27">
        <f t="shared" si="89"/>
        <v>-427.25694444444656</v>
      </c>
      <c r="F358" s="28">
        <f t="shared" si="90"/>
        <v>-10.590277777779875</v>
      </c>
      <c r="G358" s="27">
        <f t="shared" si="86"/>
        <v>-45000.00000000021</v>
      </c>
      <c r="H358" s="29">
        <f t="shared" si="91"/>
        <v>11.5</v>
      </c>
      <c r="I358" s="30">
        <f t="shared" si="92"/>
        <v>0</v>
      </c>
      <c r="J358" s="31">
        <f t="shared" si="93"/>
        <v>2958.997875381</v>
      </c>
      <c r="K358" s="27">
        <f t="shared" si="94"/>
        <v>-1892.5682438681408</v>
      </c>
      <c r="L358" s="28">
        <f t="shared" si="95"/>
        <v>1066.4296315128593</v>
      </c>
      <c r="M358" s="27">
        <f t="shared" si="87"/>
        <v>-200444.3798442305</v>
      </c>
      <c r="N358" s="32">
        <f t="shared" si="96"/>
        <v>11.5</v>
      </c>
      <c r="O358" s="30">
        <f t="shared" si="97"/>
        <v>0</v>
      </c>
      <c r="P358" s="29">
        <f t="shared" si="98"/>
        <v>0</v>
      </c>
      <c r="Q358" s="14"/>
      <c r="R358" s="14"/>
    </row>
    <row r="359" spans="1:18" s="5" customFormat="1" ht="12.75">
      <c r="A359" s="10">
        <v>30</v>
      </c>
      <c r="B359" s="10">
        <v>157</v>
      </c>
      <c r="C359" s="41"/>
      <c r="D359" s="33">
        <f t="shared" si="88"/>
        <v>416.6666666666667</v>
      </c>
      <c r="E359" s="33">
        <f t="shared" si="89"/>
        <v>-431.25000000000205</v>
      </c>
      <c r="F359" s="34">
        <f t="shared" si="90"/>
        <v>-14.58333333333536</v>
      </c>
      <c r="G359" s="27">
        <f t="shared" si="86"/>
        <v>-45416.666666666875</v>
      </c>
      <c r="H359" s="35">
        <f t="shared" si="91"/>
        <v>11.5</v>
      </c>
      <c r="I359" s="36">
        <f t="shared" si="92"/>
        <v>0</v>
      </c>
      <c r="J359" s="37">
        <f>L359-K359</f>
        <v>2987.354938353402</v>
      </c>
      <c r="K359" s="33">
        <f t="shared" si="94"/>
        <v>-1920.9253068405424</v>
      </c>
      <c r="L359" s="34">
        <f t="shared" si="95"/>
        <v>1066.4296315128593</v>
      </c>
      <c r="M359" s="27">
        <f t="shared" si="87"/>
        <v>-203431.73478258392</v>
      </c>
      <c r="N359" s="38">
        <f t="shared" si="96"/>
        <v>11.5</v>
      </c>
      <c r="O359" s="36">
        <f t="shared" si="97"/>
        <v>0</v>
      </c>
      <c r="P359" s="35">
        <f t="shared" si="98"/>
        <v>0</v>
      </c>
      <c r="Q359" s="15"/>
      <c r="R359" s="15"/>
    </row>
    <row r="360" spans="1:18" s="5" customFormat="1" ht="12.75">
      <c r="A360" s="10"/>
      <c r="B360" s="10">
        <v>158</v>
      </c>
      <c r="C360" s="41"/>
      <c r="D360" s="33">
        <f t="shared" si="88"/>
        <v>416.6666666666667</v>
      </c>
      <c r="E360" s="33">
        <f t="shared" si="89"/>
        <v>-435.24305555555753</v>
      </c>
      <c r="F360" s="34">
        <f t="shared" si="90"/>
        <v>-18.576388888890847</v>
      </c>
      <c r="G360" s="27">
        <f t="shared" si="86"/>
        <v>-45833.33333333354</v>
      </c>
      <c r="H360" s="35">
        <f t="shared" si="91"/>
        <v>11.5</v>
      </c>
      <c r="I360" s="36">
        <f t="shared" si="92"/>
        <v>0</v>
      </c>
      <c r="J360" s="37">
        <f aca="true" t="shared" si="99" ref="J360:J370">L360-K360</f>
        <v>3015.9837565126218</v>
      </c>
      <c r="K360" s="33">
        <f t="shared" si="94"/>
        <v>-1949.5541249997625</v>
      </c>
      <c r="L360" s="34">
        <f t="shared" si="95"/>
        <v>1066.4296315128593</v>
      </c>
      <c r="M360" s="27">
        <f t="shared" si="87"/>
        <v>-206447.71853909653</v>
      </c>
      <c r="N360" s="38">
        <f t="shared" si="96"/>
        <v>11.5</v>
      </c>
      <c r="O360" s="36">
        <f t="shared" si="97"/>
        <v>0</v>
      </c>
      <c r="P360" s="35">
        <f t="shared" si="98"/>
        <v>0</v>
      </c>
      <c r="Q360" s="15"/>
      <c r="R360" s="15"/>
    </row>
    <row r="361" spans="1:18" s="5" customFormat="1" ht="12.75">
      <c r="A361" s="10"/>
      <c r="B361" s="10">
        <v>159</v>
      </c>
      <c r="C361" s="41"/>
      <c r="D361" s="33">
        <f t="shared" si="88"/>
        <v>416.6666666666667</v>
      </c>
      <c r="E361" s="33">
        <f t="shared" si="89"/>
        <v>-439.2361111111131</v>
      </c>
      <c r="F361" s="34">
        <f t="shared" si="90"/>
        <v>-22.56944444444639</v>
      </c>
      <c r="G361" s="27">
        <f t="shared" si="86"/>
        <v>-46250.000000000204</v>
      </c>
      <c r="H361" s="35">
        <f t="shared" si="91"/>
        <v>11.5</v>
      </c>
      <c r="I361" s="36">
        <f t="shared" si="92"/>
        <v>0</v>
      </c>
      <c r="J361" s="37">
        <f t="shared" si="99"/>
        <v>3044.886934179201</v>
      </c>
      <c r="K361" s="33">
        <f t="shared" si="94"/>
        <v>-1978.4573026663418</v>
      </c>
      <c r="L361" s="34">
        <f t="shared" si="95"/>
        <v>1066.4296315128593</v>
      </c>
      <c r="M361" s="27">
        <f t="shared" si="87"/>
        <v>-209492.60547327573</v>
      </c>
      <c r="N361" s="38">
        <f t="shared" si="96"/>
        <v>11.5</v>
      </c>
      <c r="O361" s="36">
        <f t="shared" si="97"/>
        <v>0</v>
      </c>
      <c r="P361" s="35">
        <f t="shared" si="98"/>
        <v>0</v>
      </c>
      <c r="Q361" s="15"/>
      <c r="R361" s="15"/>
    </row>
    <row r="362" spans="1:18" s="5" customFormat="1" ht="12.75">
      <c r="A362" s="10"/>
      <c r="B362" s="10">
        <v>160</v>
      </c>
      <c r="C362" s="41"/>
      <c r="D362" s="33">
        <f t="shared" si="88"/>
        <v>416.6666666666667</v>
      </c>
      <c r="E362" s="33">
        <f t="shared" si="89"/>
        <v>-443.2291666666686</v>
      </c>
      <c r="F362" s="34">
        <f t="shared" si="90"/>
        <v>-26.562500000001933</v>
      </c>
      <c r="G362" s="27">
        <f t="shared" si="86"/>
        <v>-46666.66666666687</v>
      </c>
      <c r="H362" s="35">
        <f t="shared" si="91"/>
        <v>11.5</v>
      </c>
      <c r="I362" s="36">
        <f t="shared" si="92"/>
        <v>0</v>
      </c>
      <c r="J362" s="37">
        <f t="shared" si="99"/>
        <v>3074.0671006317516</v>
      </c>
      <c r="K362" s="33">
        <f t="shared" si="94"/>
        <v>-2007.6374691188923</v>
      </c>
      <c r="L362" s="34">
        <f t="shared" si="95"/>
        <v>1066.4296315128593</v>
      </c>
      <c r="M362" s="27">
        <f t="shared" si="87"/>
        <v>-212566.67257390748</v>
      </c>
      <c r="N362" s="38">
        <f t="shared" si="96"/>
        <v>11.5</v>
      </c>
      <c r="O362" s="36">
        <f t="shared" si="97"/>
        <v>0</v>
      </c>
      <c r="P362" s="35">
        <f t="shared" si="98"/>
        <v>0</v>
      </c>
      <c r="Q362" s="15"/>
      <c r="R362" s="15"/>
    </row>
    <row r="363" spans="1:18" s="5" customFormat="1" ht="12.75">
      <c r="A363" s="10"/>
      <c r="B363" s="10">
        <v>161</v>
      </c>
      <c r="C363" s="41"/>
      <c r="D363" s="33">
        <f t="shared" si="88"/>
        <v>416.6666666666667</v>
      </c>
      <c r="E363" s="33">
        <f t="shared" si="89"/>
        <v>-447.22222222222416</v>
      </c>
      <c r="F363" s="34">
        <f t="shared" si="90"/>
        <v>-30.555555555557476</v>
      </c>
      <c r="G363" s="27">
        <f t="shared" si="86"/>
        <v>-47083.33333333353</v>
      </c>
      <c r="H363" s="35">
        <f t="shared" si="91"/>
        <v>11.5</v>
      </c>
      <c r="I363" s="36">
        <f t="shared" si="92"/>
        <v>0</v>
      </c>
      <c r="J363" s="37">
        <f t="shared" si="99"/>
        <v>3103.526910346139</v>
      </c>
      <c r="K363" s="33">
        <f t="shared" si="94"/>
        <v>-2037.09727883328</v>
      </c>
      <c r="L363" s="34">
        <f t="shared" si="95"/>
        <v>1066.4296315128593</v>
      </c>
      <c r="M363" s="27">
        <f t="shared" si="87"/>
        <v>-215670.19948425362</v>
      </c>
      <c r="N363" s="38">
        <f t="shared" si="96"/>
        <v>11.5</v>
      </c>
      <c r="O363" s="36">
        <f t="shared" si="97"/>
        <v>0</v>
      </c>
      <c r="P363" s="35">
        <f t="shared" si="98"/>
        <v>0</v>
      </c>
      <c r="Q363" s="15"/>
      <c r="R363" s="15"/>
    </row>
    <row r="364" spans="1:18" s="5" customFormat="1" ht="12.75">
      <c r="A364" s="10"/>
      <c r="B364" s="10">
        <v>162</v>
      </c>
      <c r="C364" s="41"/>
      <c r="D364" s="33">
        <f t="shared" si="88"/>
        <v>416.6666666666667</v>
      </c>
      <c r="E364" s="33">
        <f t="shared" si="89"/>
        <v>-451.21527777777965</v>
      </c>
      <c r="F364" s="34">
        <f t="shared" si="90"/>
        <v>-34.54861111111296</v>
      </c>
      <c r="G364" s="27">
        <f t="shared" si="86"/>
        <v>-47500.0000000002</v>
      </c>
      <c r="H364" s="35">
        <f t="shared" si="91"/>
        <v>11.5</v>
      </c>
      <c r="I364" s="36">
        <f t="shared" si="92"/>
        <v>0</v>
      </c>
      <c r="J364" s="37">
        <f t="shared" si="99"/>
        <v>3133.2690432369563</v>
      </c>
      <c r="K364" s="33">
        <f t="shared" si="94"/>
        <v>-2066.8394117240973</v>
      </c>
      <c r="L364" s="34">
        <f t="shared" si="95"/>
        <v>1066.4296315128593</v>
      </c>
      <c r="M364" s="27">
        <f t="shared" si="87"/>
        <v>-218803.46852749056</v>
      </c>
      <c r="N364" s="38">
        <f t="shared" si="96"/>
        <v>11.5</v>
      </c>
      <c r="O364" s="36">
        <f t="shared" si="97"/>
        <v>0</v>
      </c>
      <c r="P364" s="35">
        <f t="shared" si="98"/>
        <v>0</v>
      </c>
      <c r="Q364" s="15"/>
      <c r="R364" s="15"/>
    </row>
    <row r="365" spans="1:18" s="5" customFormat="1" ht="12.75">
      <c r="A365" s="10"/>
      <c r="B365" s="10">
        <v>163</v>
      </c>
      <c r="C365" s="41"/>
      <c r="D365" s="33">
        <f t="shared" si="88"/>
        <v>416.6666666666667</v>
      </c>
      <c r="E365" s="33">
        <f t="shared" si="89"/>
        <v>-455.20833333333513</v>
      </c>
      <c r="F365" s="34">
        <f t="shared" si="90"/>
        <v>-38.54166666666845</v>
      </c>
      <c r="G365" s="27">
        <f t="shared" si="86"/>
        <v>-47916.66666666686</v>
      </c>
      <c r="H365" s="35">
        <f t="shared" si="91"/>
        <v>11.5</v>
      </c>
      <c r="I365" s="36">
        <f t="shared" si="92"/>
        <v>0</v>
      </c>
      <c r="J365" s="37">
        <f t="shared" si="99"/>
        <v>3163.2962049013104</v>
      </c>
      <c r="K365" s="33">
        <f t="shared" si="94"/>
        <v>-2096.8665733884513</v>
      </c>
      <c r="L365" s="34">
        <f t="shared" si="95"/>
        <v>1066.4296315128593</v>
      </c>
      <c r="M365" s="27">
        <f t="shared" si="87"/>
        <v>-221966.76473239186</v>
      </c>
      <c r="N365" s="38">
        <f t="shared" si="96"/>
        <v>11.5</v>
      </c>
      <c r="O365" s="36">
        <f t="shared" si="97"/>
        <v>0</v>
      </c>
      <c r="P365" s="35">
        <f t="shared" si="98"/>
        <v>0</v>
      </c>
      <c r="Q365" s="15"/>
      <c r="R365" s="15"/>
    </row>
    <row r="366" spans="1:18" s="5" customFormat="1" ht="12.75">
      <c r="A366" s="10"/>
      <c r="B366" s="10">
        <v>164</v>
      </c>
      <c r="C366" s="41"/>
      <c r="D366" s="33">
        <f t="shared" si="88"/>
        <v>416.6666666666667</v>
      </c>
      <c r="E366" s="33">
        <f t="shared" si="89"/>
        <v>-459.20138888889073</v>
      </c>
      <c r="F366" s="34">
        <f t="shared" si="90"/>
        <v>-42.53472222222405</v>
      </c>
      <c r="G366" s="27">
        <f t="shared" si="86"/>
        <v>-48333.333333333525</v>
      </c>
      <c r="H366" s="35">
        <f t="shared" si="91"/>
        <v>11.5</v>
      </c>
      <c r="I366" s="36">
        <f t="shared" si="92"/>
        <v>0</v>
      </c>
      <c r="J366" s="37">
        <f t="shared" si="99"/>
        <v>3193.6111268649474</v>
      </c>
      <c r="K366" s="33">
        <f t="shared" si="94"/>
        <v>-2127.1814953520884</v>
      </c>
      <c r="L366" s="34">
        <f t="shared" si="95"/>
        <v>1066.4296315128593</v>
      </c>
      <c r="M366" s="27">
        <f t="shared" si="87"/>
        <v>-225160.3758592568</v>
      </c>
      <c r="N366" s="38">
        <f t="shared" si="96"/>
        <v>11.5</v>
      </c>
      <c r="O366" s="36">
        <f t="shared" si="97"/>
        <v>0</v>
      </c>
      <c r="P366" s="35">
        <f t="shared" si="98"/>
        <v>0</v>
      </c>
      <c r="Q366" s="15"/>
      <c r="R366" s="15"/>
    </row>
    <row r="367" spans="1:18" s="5" customFormat="1" ht="12.75">
      <c r="A367" s="10"/>
      <c r="B367" s="10">
        <v>165</v>
      </c>
      <c r="C367" s="41"/>
      <c r="D367" s="33">
        <f t="shared" si="88"/>
        <v>416.6666666666667</v>
      </c>
      <c r="E367" s="33">
        <f t="shared" si="89"/>
        <v>-463.19444444444633</v>
      </c>
      <c r="F367" s="34">
        <f t="shared" si="90"/>
        <v>-46.52777777777965</v>
      </c>
      <c r="G367" s="27">
        <f t="shared" si="86"/>
        <v>-48750.00000000019</v>
      </c>
      <c r="H367" s="35">
        <f t="shared" si="91"/>
        <v>11.5</v>
      </c>
      <c r="I367" s="36">
        <f t="shared" si="92"/>
        <v>0</v>
      </c>
      <c r="J367" s="37">
        <f t="shared" si="99"/>
        <v>3224.216566830737</v>
      </c>
      <c r="K367" s="33">
        <f t="shared" si="94"/>
        <v>-2157.7869353178776</v>
      </c>
      <c r="L367" s="34">
        <f t="shared" si="95"/>
        <v>1066.4296315128593</v>
      </c>
      <c r="M367" s="27">
        <f t="shared" si="87"/>
        <v>-228384.59242608753</v>
      </c>
      <c r="N367" s="38">
        <f t="shared" si="96"/>
        <v>11.5</v>
      </c>
      <c r="O367" s="36">
        <f t="shared" si="97"/>
        <v>0</v>
      </c>
      <c r="P367" s="35">
        <f t="shared" si="98"/>
        <v>0</v>
      </c>
      <c r="Q367" s="15"/>
      <c r="R367" s="15"/>
    </row>
    <row r="368" spans="1:18" s="5" customFormat="1" ht="12.75">
      <c r="A368" s="10"/>
      <c r="B368" s="10">
        <v>166</v>
      </c>
      <c r="C368" s="41"/>
      <c r="D368" s="33">
        <f t="shared" si="88"/>
        <v>416.6666666666667</v>
      </c>
      <c r="E368" s="33">
        <f t="shared" si="89"/>
        <v>-467.1875000000018</v>
      </c>
      <c r="F368" s="34">
        <f t="shared" si="90"/>
        <v>-50.52083333333513</v>
      </c>
      <c r="G368" s="27">
        <f t="shared" si="86"/>
        <v>-49166.66666666685</v>
      </c>
      <c r="H368" s="35">
        <f t="shared" si="91"/>
        <v>11.5</v>
      </c>
      <c r="I368" s="36">
        <f t="shared" si="92"/>
        <v>0</v>
      </c>
      <c r="J368" s="37">
        <f t="shared" si="99"/>
        <v>3255.1153089295312</v>
      </c>
      <c r="K368" s="33">
        <f t="shared" si="94"/>
        <v>-2188.685677416672</v>
      </c>
      <c r="L368" s="34">
        <f t="shared" si="95"/>
        <v>1066.4296315128593</v>
      </c>
      <c r="M368" s="27">
        <f t="shared" si="87"/>
        <v>-231639.70773501706</v>
      </c>
      <c r="N368" s="38">
        <f t="shared" si="96"/>
        <v>11.5</v>
      </c>
      <c r="O368" s="36">
        <f t="shared" si="97"/>
        <v>0</v>
      </c>
      <c r="P368" s="35">
        <f t="shared" si="98"/>
        <v>0</v>
      </c>
      <c r="Q368" s="15"/>
      <c r="R368" s="15"/>
    </row>
    <row r="369" spans="1:18" s="5" customFormat="1" ht="12.75">
      <c r="A369" s="10"/>
      <c r="B369" s="10">
        <v>167</v>
      </c>
      <c r="C369" s="41"/>
      <c r="D369" s="33">
        <f t="shared" si="88"/>
        <v>416.6666666666667</v>
      </c>
      <c r="E369" s="33">
        <f t="shared" si="89"/>
        <v>-471.1805555555574</v>
      </c>
      <c r="F369" s="34">
        <f t="shared" si="90"/>
        <v>-54.51388888889073</v>
      </c>
      <c r="G369" s="27">
        <f t="shared" si="86"/>
        <v>-49583.33333333352</v>
      </c>
      <c r="H369" s="35">
        <f t="shared" si="91"/>
        <v>11.5</v>
      </c>
      <c r="I369" s="36">
        <f t="shared" si="92"/>
        <v>0</v>
      </c>
      <c r="J369" s="37">
        <f t="shared" si="99"/>
        <v>3286.3101639734396</v>
      </c>
      <c r="K369" s="33">
        <f t="shared" si="94"/>
        <v>-2219.88053246058</v>
      </c>
      <c r="L369" s="34">
        <f t="shared" si="95"/>
        <v>1066.4296315128593</v>
      </c>
      <c r="M369" s="27">
        <f t="shared" si="87"/>
        <v>-234926.0178989905</v>
      </c>
      <c r="N369" s="38">
        <f t="shared" si="96"/>
        <v>11.5</v>
      </c>
      <c r="O369" s="36">
        <f t="shared" si="97"/>
        <v>0</v>
      </c>
      <c r="P369" s="35">
        <f t="shared" si="98"/>
        <v>0</v>
      </c>
      <c r="Q369" s="15"/>
      <c r="R369" s="15"/>
    </row>
    <row r="370" spans="1:18" s="5" customFormat="1" ht="12.75">
      <c r="A370" s="10"/>
      <c r="B370" s="10">
        <v>168</v>
      </c>
      <c r="C370" s="41"/>
      <c r="D370" s="33">
        <f t="shared" si="88"/>
        <v>416.6666666666667</v>
      </c>
      <c r="E370" s="33">
        <f t="shared" si="89"/>
        <v>-475.1736111111129</v>
      </c>
      <c r="F370" s="34">
        <f t="shared" si="90"/>
        <v>-58.50694444444622</v>
      </c>
      <c r="G370" s="27">
        <f t="shared" si="86"/>
        <v>-50000.00000000018</v>
      </c>
      <c r="H370" s="35">
        <f t="shared" si="91"/>
        <v>11.5</v>
      </c>
      <c r="I370" s="36">
        <f t="shared" si="92"/>
        <v>0</v>
      </c>
      <c r="J370" s="37">
        <f t="shared" si="99"/>
        <v>3317.803969711518</v>
      </c>
      <c r="K370" s="33">
        <f t="shared" si="94"/>
        <v>-2251.374338198659</v>
      </c>
      <c r="L370" s="34">
        <f t="shared" si="95"/>
        <v>1066.4296315128593</v>
      </c>
      <c r="M370" s="27">
        <f t="shared" si="87"/>
        <v>-238243.82186870204</v>
      </c>
      <c r="N370" s="38">
        <f t="shared" si="96"/>
        <v>11.5</v>
      </c>
      <c r="O370" s="36">
        <f t="shared" si="97"/>
        <v>0</v>
      </c>
      <c r="P370" s="35">
        <f>IF(K370&gt;0,1,0)</f>
        <v>0</v>
      </c>
      <c r="Q370" s="15"/>
      <c r="R370" s="1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 Sotriter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</dc:creator>
  <cp:keywords/>
  <dc:description/>
  <cp:lastModifiedBy>Vladimir.Afanasiev</cp:lastModifiedBy>
  <dcterms:created xsi:type="dcterms:W3CDTF">2002-10-16T22:01:25Z</dcterms:created>
  <dcterms:modified xsi:type="dcterms:W3CDTF">2006-11-02T12:24:19Z</dcterms:modified>
  <cp:category/>
  <cp:version/>
  <cp:contentType/>
  <cp:contentStatus/>
</cp:coreProperties>
</file>